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LPS\Gramatvediba$\FINANŠU UN NEFINANŠU MĒRĶI\Ikgadējo rezultātu vērtējums_publiskais pārskats\2023\"/>
    </mc:Choice>
  </mc:AlternateContent>
  <bookViews>
    <workbookView xWindow="-28800" yWindow="11565" windowWidth="28815" windowHeight="15615"/>
  </bookViews>
  <sheets>
    <sheet name="Rezultāti" sheetId="1" r:id="rId1"/>
  </sheets>
  <definedNames>
    <definedName name="_xlnm.Print_Area" localSheetId="0">Rezultāti!$A$1:$H$61</definedName>
    <definedName name="_xlnm.Print_Titles" localSheetId="0">Rezultāti!$8:$8</definedName>
  </definedNames>
  <calcPr calcId="152511"/>
  <customWorkbookViews>
    <customWorkbookView name="Kristīne Priede - Personal View" guid="{93C35C07-5A90-45AB-A2C2-CF98E82FB2E9}" mergeInterval="0" personalView="1" maximized="1" windowWidth="1916" windowHeight="8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 l="1"/>
  <c r="F14" i="1"/>
  <c r="F15" i="1"/>
  <c r="E17" i="1" l="1"/>
  <c r="F17" i="1" s="1"/>
  <c r="D47" i="1" l="1"/>
  <c r="B47" i="1" l="1"/>
  <c r="C47" i="1"/>
  <c r="E50" i="1"/>
  <c r="F50" i="1" s="1"/>
  <c r="E51" i="1"/>
  <c r="F51" i="1" s="1"/>
  <c r="E54" i="1" l="1"/>
  <c r="F54" i="1" s="1"/>
  <c r="E28" i="1" l="1"/>
  <c r="F28" i="1" s="1"/>
  <c r="E29" i="1"/>
  <c r="F29" i="1" s="1"/>
  <c r="E30" i="1"/>
  <c r="F30" i="1" s="1"/>
  <c r="E23" i="1"/>
  <c r="F23" i="1" s="1"/>
  <c r="E15" i="1"/>
  <c r="E16" i="1"/>
  <c r="F16" i="1" s="1"/>
  <c r="E19" i="1"/>
  <c r="F19" i="1" s="1"/>
  <c r="E20" i="1"/>
  <c r="F20" i="1" s="1"/>
  <c r="E9" i="1"/>
  <c r="F9" i="1" s="1"/>
  <c r="E12" i="1"/>
  <c r="E13" i="1"/>
  <c r="F13" i="1" s="1"/>
  <c r="E14" i="1"/>
  <c r="E36" i="1" l="1"/>
  <c r="F36" i="1" s="1"/>
  <c r="E55" i="1"/>
  <c r="F55" i="1" s="1"/>
  <c r="E53" i="1"/>
  <c r="F53" i="1" s="1"/>
  <c r="D52" i="1"/>
  <c r="C52" i="1"/>
  <c r="B52" i="1"/>
  <c r="E52" i="1" l="1"/>
  <c r="F52" i="1" s="1"/>
  <c r="E38" i="1"/>
  <c r="F38" i="1" s="1"/>
  <c r="E39" i="1"/>
  <c r="F39" i="1" s="1"/>
  <c r="E37" i="1" l="1"/>
  <c r="E46" i="1"/>
  <c r="F46" i="1" s="1"/>
  <c r="E41" i="1"/>
  <c r="F41" i="1" s="1"/>
  <c r="E48" i="1" l="1"/>
  <c r="F48" i="1" s="1"/>
  <c r="E49" i="1"/>
  <c r="F49" i="1" s="1"/>
  <c r="E40" i="1"/>
  <c r="E24" i="1" l="1"/>
  <c r="F24" i="1" s="1"/>
  <c r="E31" i="1"/>
  <c r="F31" i="1" s="1"/>
  <c r="E47" i="1"/>
  <c r="F47" i="1" s="1"/>
  <c r="E45" i="1"/>
  <c r="F45" i="1" s="1"/>
  <c r="E44" i="1"/>
  <c r="F44" i="1" s="1"/>
  <c r="E43" i="1"/>
  <c r="F43" i="1" s="1"/>
  <c r="E42" i="1"/>
  <c r="F42" i="1" s="1"/>
  <c r="F40" i="1"/>
  <c r="F37" i="1"/>
  <c r="E32" i="1"/>
  <c r="F32" i="1" s="1"/>
  <c r="E22" i="1"/>
  <c r="F22" i="1" s="1"/>
</calcChain>
</file>

<file path=xl/comments1.xml><?xml version="1.0" encoding="utf-8"?>
<comments xmlns="http://schemas.openxmlformats.org/spreadsheetml/2006/main">
  <authors>
    <author>Aigars Sauss</author>
    <author>Kristīne Priede</author>
  </authors>
  <commentList>
    <comment ref="G8" authorId="0" shapeId="0">
      <text>
        <r>
          <rPr>
            <sz val="9"/>
            <color indexed="81"/>
            <rFont val="Tahoma"/>
            <family val="2"/>
            <charset val="186"/>
          </rPr>
          <t>nav obligāti aizpildāms par visiem mērķiem, tikai par būtiskākajiem un vēstulē minētajiem - neto apgrozījums, peļņa vai zaudējumi, investīciju plāna izpilde</t>
        </r>
      </text>
    </comment>
    <comment ref="H8" authorId="1" shapeId="0">
      <text>
        <r>
          <rPr>
            <sz val="11"/>
            <color indexed="81"/>
            <rFont val="Tahoma"/>
            <family val="2"/>
            <charset val="186"/>
          </rPr>
          <t xml:space="preserve">skaidrojums jāsniedz par </t>
        </r>
        <r>
          <rPr>
            <b/>
            <sz val="11"/>
            <color indexed="81"/>
            <rFont val="Tahoma"/>
            <family val="2"/>
            <charset val="186"/>
          </rPr>
          <t>visām</t>
        </r>
        <r>
          <rPr>
            <sz val="11"/>
            <color indexed="81"/>
            <rFont val="Tahoma"/>
            <family val="2"/>
            <charset val="186"/>
          </rPr>
          <t xml:space="preserve"> novirzēm (arī pozitīvām!). Par būtiskām uzskatāmas novirzes, kas pārsniedz 15%.</t>
        </r>
      </text>
    </comment>
    <comment ref="G27" authorId="0" shapeId="0">
      <text>
        <r>
          <rPr>
            <sz val="9"/>
            <color indexed="81"/>
            <rFont val="Tahoma"/>
            <family val="2"/>
            <charset val="186"/>
          </rPr>
          <t>nav obligāti aizpildāms par visiem mērķiem, tikai par būtiskākajiem un vēstulē minētajiem - neto apgrozījums, peļņa vai zaudējumi, investīciju plāna izpilde</t>
        </r>
      </text>
    </comment>
    <comment ref="G35" authorId="0" shapeId="0">
      <text>
        <r>
          <rPr>
            <sz val="9"/>
            <color indexed="81"/>
            <rFont val="Tahoma"/>
            <family val="2"/>
            <charset val="186"/>
          </rPr>
          <t>nav obligāti aizpildāms par visiem mērķiem, tikai par būtiskākajiem un vēstulē minētajiem - neto apgrozījums, peļņa vai zaudējumi, investīciju plāna izpilde</t>
        </r>
      </text>
    </comment>
    <comment ref="F36" authorId="1" shapeId="0">
      <text>
        <r>
          <rPr>
            <sz val="11"/>
            <color indexed="81"/>
            <rFont val="Tahoma"/>
            <family val="2"/>
            <charset val="186"/>
          </rPr>
          <t xml:space="preserve">formulas un aprēķini doti paraugam! 
</t>
        </r>
      </text>
    </comment>
    <comment ref="A52" authorId="1" shapeId="0">
      <text>
        <r>
          <rPr>
            <sz val="11"/>
            <color indexed="81"/>
            <rFont val="Tahoma"/>
            <family val="2"/>
            <charset val="186"/>
          </rPr>
          <t>Ik gadu Ministru kabinets pēc kapitāla daļu turētāja priekšlikuma atļauj kapitālsabiedrībām izmaksāt dividendēs atšķirīgu peļņas daļu, nekā tas noteikts normatīvajos aktos, lemjot arī par konkrētiem mērķiem, kuriem šādā gadījumā tiek novirzīta dividendēs neizmaksātā peļņas daļa. Lai varētu izsekot ar Ministru kabineta lēmumu atstātās peļņas daļas izlietojumam mērķu īstenošanai, informācijas iesniegšanas forma ir papildināta ar jaunu apakšpunktu. Apakšpunkts attiecas arī uz gadījumiem, kad Ministru kabinets atļāvis apstiprināt vidēja termiņa darbības stratēģiju, kurā plānota atšķirīga dividendēs izmaksājamā peļņas daļa. Šādā gadījumā šeit iekļauj informāciju par finanšu līdzekļu izlietojumu tiem mērķiem, kas stratēģijā plānoti attiecīgajam pārskata gadam un kuriem bija plānots novirzīt to peļņas daļu, kura atbilstoši Ministru kabineta lēmuma atstāta kapitālsabiedrības rīcībā konkrētu mērķu vai  investīciju plāna īstenošanai.</t>
        </r>
      </text>
    </comment>
  </commentList>
</comments>
</file>

<file path=xl/sharedStrings.xml><?xml version="1.0" encoding="utf-8"?>
<sst xmlns="http://schemas.openxmlformats.org/spreadsheetml/2006/main" count="108" uniqueCount="89">
  <si>
    <t>Finanšu mērķi</t>
  </si>
  <si>
    <t>Rādītāji</t>
  </si>
  <si>
    <t>Finanšu rādītāji</t>
  </si>
  <si>
    <t>neto apgrozījums, EUR</t>
  </si>
  <si>
    <t>peļņa pirms procentu maksājumiem, nodokļiem, nolietojuma un amortizācijas atskaitījumiem (EBITDA), EUR</t>
  </si>
  <si>
    <t>pašu kapitāls, EUR</t>
  </si>
  <si>
    <t>pašu kapitāla atdeve (ROE), %</t>
  </si>
  <si>
    <t>Nefinanšu mērķi</t>
  </si>
  <si>
    <t>Novirze  no plānotā, %</t>
  </si>
  <si>
    <t>saistības pret pašu kapitālu, %</t>
  </si>
  <si>
    <t>kopējais likviditātes rādītājs</t>
  </si>
  <si>
    <t>Mērķis</t>
  </si>
  <si>
    <t>Informācija par kapitālsabiedrības darbības rezultātiem</t>
  </si>
  <si>
    <t>Kapitālsabiedrības nosaukums:</t>
  </si>
  <si>
    <t>Novirze  no plānotā</t>
  </si>
  <si>
    <t>Pārskata gads:</t>
  </si>
  <si>
    <t>citi kapitālsabiedrības vidēja termiņa darbības stratēģijā minētie finanšu rādītāji</t>
  </si>
  <si>
    <t>peļņa vai zaudējumi, EUR</t>
  </si>
  <si>
    <t>pamatdarbības neto naudas plūsma, EUR</t>
  </si>
  <si>
    <t>investīciju plāna izpilde, EUR</t>
  </si>
  <si>
    <t>valsts budžetā iemaksātās dividendes pārskata periodā, EUR</t>
  </si>
  <si>
    <r>
      <t xml:space="preserve">no valsts un pašvaldību budžeta tieši vai netieši </t>
    </r>
    <r>
      <rPr>
        <u/>
        <sz val="10"/>
        <color theme="1"/>
        <rFont val="Times New Roman"/>
        <family val="1"/>
        <charset val="186"/>
      </rPr>
      <t xml:space="preserve">saņemtais finansējums </t>
    </r>
    <r>
      <rPr>
        <sz val="10"/>
        <color theme="1"/>
        <rFont val="Times New Roman"/>
        <family val="1"/>
        <charset val="186"/>
      </rPr>
      <t>(dotācijas, maksa par pakalpojumiem un citi finanšu līdzekļi) kopā, EUR</t>
    </r>
  </si>
  <si>
    <r>
      <t xml:space="preserve">no valsts un pašvaldību budžeta tieši vai netieši </t>
    </r>
    <r>
      <rPr>
        <u/>
        <sz val="10"/>
        <color theme="1"/>
        <rFont val="Times New Roman"/>
        <family val="1"/>
        <charset val="186"/>
      </rPr>
      <t>saņemtā finansējuma izlietojums</t>
    </r>
    <r>
      <rPr>
        <sz val="10"/>
        <color theme="1"/>
        <rFont val="Times New Roman"/>
        <family val="1"/>
        <charset val="186"/>
      </rPr>
      <t xml:space="preserve"> (dotācijas, maksa par pakalpojumiem un citi finanšu līdzekļi) kopā, EUR</t>
    </r>
  </si>
  <si>
    <t>Ar Ministru kabineta lēmumu atstātās peļņas daļas izlietojums kopā, EUR</t>
  </si>
  <si>
    <t>Būtiska (Force majeure) ietekme, EUR (vai attiecīgā mērvienība) un % no Novirzes no plānotā, var būt gan ar + gan - zīmi</t>
  </si>
  <si>
    <t xml:space="preserve">Valdes skaidrojums par novirzēm. </t>
  </si>
  <si>
    <t>3. pielikums</t>
  </si>
  <si>
    <t>Fakts iepriekšējā gadā (2022)</t>
  </si>
  <si>
    <t>Plānotais pārskata gadā (2023)</t>
  </si>
  <si>
    <t>Fakts pārskata gadā (2023)</t>
  </si>
  <si>
    <t>VSIA "Piejūras slimnīca"</t>
  </si>
  <si>
    <t>1. Kopējais stacionāro gultu skaits  (perioda (gada) beigās)</t>
  </si>
  <si>
    <t>2. Praktizējošo ārstu (bez zobārstiem un rezidentiem) un praktizējošo māsu skaita attiecība</t>
  </si>
  <si>
    <t>3. Iestādē strādājošo ārstniecības personu vecuma grupā 25-40 gadiem īpatsvars no kopējā iestādē strādājošo ārstniecības personu skaita, %</t>
  </si>
  <si>
    <t>4. Vidējais ārstēšanās ilgums, dienas</t>
  </si>
  <si>
    <t>5. Gultu noslodze, %</t>
  </si>
  <si>
    <t>6. Pacientu ar šizofrēniju, šizotipiskiem traucējumiem vai murgiem neatliekama atkārtota stacionēšana 30 dienu laikā tajā pašā stacionārajā ārstniecības iestādē,%</t>
  </si>
  <si>
    <t>7. Uz mājām izrakstīto pacientu, kuri atkārtoti hospitalizēti tajā pašā vai nākamajā dienā (neieskaitot pacientus, kuriem nākamā hospitalizācija ir aprūpe vai rehabilitācija), skaits</t>
  </si>
  <si>
    <t>8. Ārstniecības personu īpatsvars, kas attiecīgajā periodā veic virsstundu darbu, no kopējā iestādē strādājošo ārstniecības personu skaita %, tai skaitā:</t>
  </si>
  <si>
    <t>8.1. ārsti</t>
  </si>
  <si>
    <t>8.2. māsas</t>
  </si>
  <si>
    <t>9. Vidējais nostrādāto virsstundu skaits  uz vienu ārstniecības personu, kas attiecīgajā periodā veic virsstundu darbu, gadā, tai skaitā:</t>
  </si>
  <si>
    <t>9.1. ārsti</t>
  </si>
  <si>
    <t>9.2. māsas</t>
  </si>
  <si>
    <t>10. Letalitāte stacionārā, %</t>
  </si>
  <si>
    <t>1. Peļņa vai zaudējumi, euro</t>
  </si>
  <si>
    <t>2. Pamatdarbības neto naudas plūsma, euro</t>
  </si>
  <si>
    <t>3. Kopējās likviditātes rādītājs</t>
  </si>
  <si>
    <t>4. Kapitāla struktūra (saistības pret pašu kapitālu), %</t>
  </si>
  <si>
    <t>5. Investīciju plāna izpilde, euro</t>
  </si>
  <si>
    <t>Sagatavotājs: A. Hermane</t>
  </si>
  <si>
    <t>Tālrunis:  63434911</t>
  </si>
  <si>
    <t xml:space="preserve">E-pasts: alina.hermane@lps.gov.lv </t>
  </si>
  <si>
    <t>15/47</t>
  </si>
  <si>
    <t>13/46</t>
  </si>
  <si>
    <t>Novirze veidojusies, jo netika veikta plānotā nemateriālo ieguldījumu iegāde un žoga daļas izbūve. Līdzekļi pārvirzīti citu izdevumu segšanai.</t>
  </si>
  <si>
    <t>Novirze galvenokārt viedojusies, jo gada beigās NVD ieskaitīja lielāku avansu un saņemot valsts atbalstu ēdināšanas izmaksu pieauguma kompensācijai un,  samazinot snigto pakalpojumu izdevumus</t>
  </si>
  <si>
    <t>Māsu skaits ir pietiekošs, bet šajās nodarbināto grupā virsstundu darbs veidojas periodiski, aizvietojot ilgstošā darbnespējā vai atvaļinājumā esošos kolēģus.</t>
  </si>
  <si>
    <t>Iepriekš (gan 2022.gada fakts gan 2023. gada plāns) pozīcijā uzrādīts ārstu īpatsvars, kas veic virsstundu darbu no kopējā ārstu skaita nevis kopējā ārstniecības personu skaita. Līdz ar to veikta 2022.gada fakta labojums un norādīts ārstu īpatsvars no kopējā ārstniecības personu skaita. Ņemot vērā iepriekš minēto, novirze no plānotā nevar tikt ņemta vērā.</t>
  </si>
  <si>
    <t xml:space="preserve">Iepriekš (gan 2022.gada fakts gan 2023. gada plāns) pozīcijā uzrādīts māsu īpatsvars, kas veic virsstundu darbu no kopējā māsu skaita nevis kopējā ārstniecības personu skaita. Līdz ar to veikta 2022.gada fakta labojums un norādīts māsu īpatsvars no kopējā ārstniecības personu skaita. Ņemot vērā iepriekš minēto, novirze no plānotā nevar tikt ņemta vērā. </t>
  </si>
  <si>
    <t>Ņemot vērā faktu, ka Slimnīcā jānodrošina pacientu aprūpes un Uzņemšanas nodaļas darbs diennakts režīmā un ka ārstu skaits ir nepietiekošs, ārsti, kas piekrituši strādāt arī kā dežūrārsti, lai kompensētu iztrūkstošo dežūrārstu skaitu, ik mēnesi strādā virsstundu darbu. Samazinoties virsstundā nodarbināto ārstu skaitam, palielinājies nostrādāto virsstundu skaits uz vienu ārstu.</t>
  </si>
  <si>
    <t>Letalitātes rādītāja mainība skaidrojama ar psihogerontoloģiskās aprūpes specifiku. Letalitātes gadījumu skaits pamatā tiek saistīts ar somatiskajām saslimšanām un vecumu. Novirze skaidrojama ar ārstēto pacientu skaita palielināšanos, kas savukārt samazināja rādītāja procentuālo vērtību.</t>
  </si>
  <si>
    <t>Kādam no Sabiedrības izvirzītajiem infrastruktūras attīstības pasākumiem</t>
  </si>
  <si>
    <t>Latvijas -Lietuvas pārrobežu projekta INTERREG Nr.LLI-445 "Sensorie dārzi sociāli neaizsargāto grupu iekļaušanai sabiedrībā LAT-LIT apgabalā" realizācija 20 500 EUR</t>
  </si>
  <si>
    <t>Sabiedrības stacionāra uzņemšanas un observācijas nodaļas renovācijas projekta realizēšanai  un ēku būvju renovācijai 
171 504 EUR</t>
  </si>
  <si>
    <t>Sabiedrības rīcībā atstātā 2022.gada peļņas daļa 65459 EUR apmērā novirzīta jumta renovācijai ēkai ar kadastra Nr.17000400213-023, kura veikta 2023.gadā.</t>
  </si>
  <si>
    <t>2022. gadā netika realizēts Slimnīcas uzņemšanas nodaļas (ēka ar kadastra Nr.17000400213-022)  renovācijas projekts pieaugušo būvniecības izmaksu dēļ, tāpēc tika izlietota tikai daļa no rīcībā atstātās peļņas daļas -   ēkai ar kadastra Nr.17000400213-022 tika renovēts jumts par 83 705 EUR. Atlikusī daļa no rīcībā atstātās peļņas daļas 87 799 EUR apmērā plānots izlietot 2024. gadā veicot Uzņemšanas nodaļas rekonstrukciju.</t>
  </si>
  <si>
    <t>Ieņēmumi no valsts apmaksātiem veselības aprūpes pakalpojumiem, EUR</t>
  </si>
  <si>
    <t>Ieņēmumi no valsts atbalsta maksājumiem Covid-19 ietekmes mazināšanai, EUR</t>
  </si>
  <si>
    <t>Ieņēmumi no valsts atbalsta  maksājumiem par pacientu ēdināšanas izd. pieaugumu un v.a.p. nepārtrauktības nodrošināšanu, EUR</t>
  </si>
  <si>
    <t>koeficients(ārsti/māsas)</t>
  </si>
  <si>
    <t>īpatsvars, %</t>
  </si>
  <si>
    <t>Valsts atbalsts izdevumu pieaugumam, piemaksa par nepārtrauktības nodrošināšanu 111 988 EUR jeb 56.47%
Krievijas-Ukrainas kara ietekme 24180 EUR jeb 12.2%</t>
  </si>
  <si>
    <t>Gada darbības rezultāta novirzi no plānotā ietekmēja valsts sniegtais atbalsts ēdināšanas izmaksu pieauguma kompensācijai, kā arī pacientu skaita pieaugums, tai skaitā personas, kam attīstījušies posstraumatiskā stresa simptomi pēc piedzīvotās karadarbības Ukrainā.
Papildus ienākumu palielinājumam veidojies izdevumu samazinājums.</t>
  </si>
  <si>
    <t>0 un 0%</t>
  </si>
  <si>
    <t>Novirze saistīta ar peļņas palielinājumu pret plānoto, ko  radīja valsts sniegtais atbalsts ēdināšanas izmaksu pieauguma kompensācijai, kā arī pacientu skaita pieaugums</t>
  </si>
  <si>
    <t>Plānojot 2023. gada finanšu un nefinanšu mērķus nebija informācijas, ka paredzēti valsts atbalsta maksājumi, tāpēc veidojusies novirze</t>
  </si>
  <si>
    <t>Novirze galvenokārt viedojusies, jo gada beigās NVD ieskaitīja lielāku avansu un saņemot valsts atbalstu ēdināšanas izmaksu pieauguma kompensācijai un,  samazinot sniegto pakalpojumu izdevumus</t>
  </si>
  <si>
    <t>Novirzes pamatā ir pacientu skaita pieaugums, tai skaitā personas, kam attīstījušies posstraumatiskā stresa simptomi pēc piedzīvotās karadarbības Ukrainā.</t>
  </si>
  <si>
    <r>
      <t>Valsts atbalsts izdevumu pieaugumam, piemaksa par nepārtrauktības nodrošināšanu 111 988 EUR jeb 100</t>
    </r>
    <r>
      <rPr>
        <strike/>
        <sz val="10"/>
        <color theme="1"/>
        <rFont val="Times New Roman"/>
        <family val="1"/>
        <charset val="186"/>
      </rPr>
      <t>%</t>
    </r>
  </si>
  <si>
    <t xml:space="preserve"> Novirzi no plānotā radīja valsts sniegtais atbalsts ēdināšanas izmaksu pieauguma kompensācijai un gada beigās piešķirtie līdzekļi nepārtrauktības nodrošināšanai , kā arī pacientu skaita pieaugums</t>
  </si>
  <si>
    <t>Krievijas-Ukrainas kara ietekme 26668 jeb 54.17%</t>
  </si>
  <si>
    <t>Valsts atbalsts izdevumu pieaugumam, piemaksa par nepārtrauktības nodrošināšanu 111 988 EUR jeb 56.47%
Krievijas-Ukrainas kara ietekme 26668 EUR jeb 13.45%</t>
  </si>
  <si>
    <t>Valsts atbalsts izdevumu pieaugumam, piemaksa par nepārtrauktības nodrošināšanu 111 988 EUR jeb 73.96%
Krievijas-Ukrainas kara ietekme 26668 EUR jeb 17.61%</t>
  </si>
  <si>
    <t>Novirze saistīta galvenokārt ar plānoto un faktisko 2023. gada peļņas apmēru. Pēlņas novirzes iemeslu skatīt pie rādītāja "Peļņa vai zaudējumni, EUR."</t>
  </si>
  <si>
    <t>Lai risinātu ārstu novecošanās problēmu, noslēgtas trīs vienošanās par rezidentu - topošo psihiatru piesaisti pēc studiju pabeigšanas, garantējot viņiem Slimnīcā darba iespējas, kā arī tiek uzrunāti citi pašlaik psihiatrijas rezidentūrā studējošie ārsti, aicinot viņus iesaistīties darbā Slimnīcā kā ārstiem-stažieriem uz nepilnu darba laiku</t>
  </si>
  <si>
    <t>Pacientu ārstēšana,t.sk. izmantojot multiprofesionālu rehabilitāciju ir efektīva, jo samazinājies pacientu ārstēšanas ilgums (33.38 dienas 2020. gadā; 29.99 dienas 2023. gadā)</t>
  </si>
  <si>
    <t>Plānojot finanšu un nefinanšu mērķus nebija ņemts vērā 2023. gada budžeta plānā iekļautā gultu noslodze. Šajā pārskata veikts labojums.</t>
  </si>
  <si>
    <t>Sagatavošanas datums: 24.05.2024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</si>
</sst>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0.0%"/>
  </numFmts>
  <fonts count="22" x14ac:knownFonts="1">
    <font>
      <sz val="11"/>
      <color theme="1"/>
      <name val="Calibri"/>
      <family val="2"/>
      <scheme val="minor"/>
    </font>
    <font>
      <sz val="11"/>
      <color theme="1"/>
      <name val="Calibri"/>
      <family val="2"/>
      <scheme val="minor"/>
    </font>
    <font>
      <b/>
      <sz val="12"/>
      <color theme="1"/>
      <name val="Times New Roman"/>
      <family val="1"/>
      <charset val="186"/>
    </font>
    <font>
      <sz val="10"/>
      <color theme="1"/>
      <name val="Times New Roman"/>
      <family val="1"/>
      <charset val="186"/>
    </font>
    <font>
      <b/>
      <sz val="10"/>
      <color theme="1"/>
      <name val="Times New Roman"/>
      <family val="1"/>
      <charset val="186"/>
    </font>
    <font>
      <sz val="9"/>
      <color theme="1"/>
      <name val="Times New Roman"/>
      <family val="1"/>
      <charset val="186"/>
    </font>
    <font>
      <sz val="10"/>
      <color rgb="FF0070C0"/>
      <name val="Times New Roman"/>
      <family val="1"/>
      <charset val="186"/>
    </font>
    <font>
      <b/>
      <sz val="11"/>
      <color theme="1"/>
      <name val="Calibri"/>
      <family val="2"/>
      <charset val="186"/>
      <scheme val="minor"/>
    </font>
    <font>
      <b/>
      <sz val="11"/>
      <color theme="1"/>
      <name val="Times New Roman"/>
      <family val="1"/>
      <charset val="186"/>
    </font>
    <font>
      <sz val="10"/>
      <name val="Times New Roman"/>
      <family val="1"/>
      <charset val="186"/>
    </font>
    <font>
      <u/>
      <sz val="10"/>
      <color theme="1"/>
      <name val="Times New Roman"/>
      <family val="1"/>
      <charset val="186"/>
    </font>
    <font>
      <sz val="11"/>
      <color indexed="81"/>
      <name val="Tahoma"/>
      <family val="2"/>
      <charset val="186"/>
    </font>
    <font>
      <b/>
      <sz val="11"/>
      <color indexed="81"/>
      <name val="Tahoma"/>
      <family val="2"/>
      <charset val="186"/>
    </font>
    <font>
      <b/>
      <sz val="14"/>
      <color theme="1"/>
      <name val="Times New Roman"/>
      <family val="1"/>
      <charset val="186"/>
    </font>
    <font>
      <sz val="11"/>
      <color theme="1"/>
      <name val="Times New Roman"/>
      <family val="1"/>
      <charset val="186"/>
    </font>
    <font>
      <sz val="11"/>
      <color rgb="FF000000"/>
      <name val="Times New Roman"/>
      <family val="1"/>
      <charset val="186"/>
    </font>
    <font>
      <sz val="9"/>
      <color indexed="81"/>
      <name val="Tahoma"/>
      <family val="2"/>
      <charset val="186"/>
    </font>
    <font>
      <sz val="9"/>
      <color rgb="FFFF0000"/>
      <name val="Times New Roman"/>
      <family val="1"/>
      <charset val="186"/>
    </font>
    <font>
      <sz val="10"/>
      <color rgb="FFFF0000"/>
      <name val="Times New Roman"/>
      <family val="1"/>
      <charset val="186"/>
    </font>
    <font>
      <i/>
      <sz val="10"/>
      <color theme="1"/>
      <name val="Times New Roman"/>
      <family val="1"/>
      <charset val="186"/>
    </font>
    <font>
      <i/>
      <sz val="10"/>
      <name val="Times New Roman"/>
      <family val="1"/>
      <charset val="186"/>
    </font>
    <font>
      <strike/>
      <sz val="10"/>
      <color theme="1"/>
      <name val="Times New Roman"/>
      <family val="1"/>
      <charset val="186"/>
    </font>
  </fonts>
  <fills count="3">
    <fill>
      <patternFill patternType="none"/>
    </fill>
    <fill>
      <patternFill patternType="gray125"/>
    </fill>
    <fill>
      <patternFill patternType="solid">
        <fgColor theme="0" tint="-4.9989318521683403E-2"/>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88">
    <xf numFmtId="0" fontId="0" fillId="0" borderId="0" xfId="0"/>
    <xf numFmtId="0" fontId="3" fillId="0" borderId="5" xfId="0" applyFont="1" applyBorder="1" applyAlignment="1">
      <alignment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5" fillId="2" borderId="1" xfId="0" applyFont="1" applyFill="1" applyBorder="1" applyAlignment="1">
      <alignment horizontal="center" vertical="center" wrapText="1"/>
    </xf>
    <xf numFmtId="0" fontId="0" fillId="0" borderId="0" xfId="0" applyAlignment="1">
      <alignment horizontal="center" vertical="center"/>
    </xf>
    <xf numFmtId="0" fontId="0" fillId="0" borderId="8" xfId="0" applyBorder="1"/>
    <xf numFmtId="0" fontId="8" fillId="0" borderId="0" xfId="0" applyFont="1" applyAlignment="1">
      <alignment horizontal="center" wrapText="1"/>
    </xf>
    <xf numFmtId="0" fontId="9" fillId="0" borderId="5" xfId="0" applyFont="1" applyBorder="1" applyAlignment="1">
      <alignment vertical="center" wrapText="1"/>
    </xf>
    <xf numFmtId="0" fontId="3" fillId="0" borderId="5" xfId="0" applyFont="1" applyBorder="1" applyAlignment="1">
      <alignment horizontal="left" vertical="center" wrapText="1" indent="1"/>
    </xf>
    <xf numFmtId="0" fontId="9" fillId="2" borderId="1" xfId="0" applyFont="1" applyFill="1" applyBorder="1" applyAlignment="1">
      <alignment horizontal="center" vertical="center" wrapText="1"/>
    </xf>
    <xf numFmtId="0" fontId="0" fillId="0" borderId="0" xfId="0" applyAlignment="1">
      <alignment horizontal="center"/>
    </xf>
    <xf numFmtId="4" fontId="6" fillId="2" borderId="4" xfId="0" applyNumberFormat="1" applyFont="1" applyFill="1" applyBorder="1" applyAlignment="1">
      <alignment horizontal="center" vertical="center" wrapText="1"/>
    </xf>
    <xf numFmtId="4" fontId="3" fillId="2" borderId="6" xfId="0" applyNumberFormat="1" applyFont="1" applyFill="1" applyBorder="1" applyAlignment="1">
      <alignment horizontal="center" vertical="center" wrapText="1"/>
    </xf>
    <xf numFmtId="4" fontId="3" fillId="0" borderId="6" xfId="0" applyNumberFormat="1" applyFont="1" applyBorder="1" applyAlignment="1">
      <alignment horizontal="center" vertical="center" wrapText="1"/>
    </xf>
    <xf numFmtId="0" fontId="3" fillId="0" borderId="6" xfId="0" applyFont="1" applyBorder="1" applyAlignment="1">
      <alignment horizontal="center" vertical="center" wrapText="1"/>
    </xf>
    <xf numFmtId="9" fontId="3" fillId="0" borderId="6" xfId="1" applyFont="1" applyBorder="1" applyAlignment="1">
      <alignment horizontal="center" vertical="center" wrapText="1"/>
    </xf>
    <xf numFmtId="4" fontId="3" fillId="2" borderId="4" xfId="0" applyNumberFormat="1" applyFont="1" applyFill="1" applyBorder="1" applyAlignment="1">
      <alignment horizontal="center" vertical="center" wrapText="1"/>
    </xf>
    <xf numFmtId="0" fontId="3" fillId="0" borderId="4" xfId="0" applyFont="1" applyBorder="1" applyAlignment="1">
      <alignment horizontal="center" vertical="center" wrapText="1"/>
    </xf>
    <xf numFmtId="9" fontId="3" fillId="0" borderId="4" xfId="1" applyFont="1" applyBorder="1" applyAlignment="1">
      <alignment horizontal="center" vertical="center" wrapText="1"/>
    </xf>
    <xf numFmtId="0" fontId="0" fillId="0" borderId="8" xfId="0" applyBorder="1" applyAlignment="1">
      <alignment horizontal="center"/>
    </xf>
    <xf numFmtId="0" fontId="14" fillId="0" borderId="0" xfId="0" applyFont="1" applyAlignment="1">
      <alignment horizontal="right"/>
    </xf>
    <xf numFmtId="0" fontId="15" fillId="0" borderId="0" xfId="0" applyFont="1" applyAlignment="1">
      <alignment horizontal="right" vertical="center"/>
    </xf>
    <xf numFmtId="0" fontId="3" fillId="0" borderId="0" xfId="0" applyFont="1" applyAlignment="1">
      <alignment horizontal="left" vertical="center" wrapText="1"/>
    </xf>
    <xf numFmtId="0" fontId="5" fillId="0" borderId="1" xfId="0" applyFont="1" applyBorder="1" applyAlignment="1">
      <alignment horizontal="center" vertical="center" wrapText="1"/>
    </xf>
    <xf numFmtId="9" fontId="6" fillId="0" borderId="6" xfId="1" quotePrefix="1" applyFont="1" applyFill="1" applyBorder="1" applyAlignment="1">
      <alignment horizontal="center" vertical="center" wrapText="1"/>
    </xf>
    <xf numFmtId="9" fontId="3" fillId="0" borderId="6" xfId="1" applyFont="1" applyFill="1" applyBorder="1" applyAlignment="1">
      <alignment horizontal="center" vertical="center" wrapText="1"/>
    </xf>
    <xf numFmtId="4" fontId="9" fillId="0" borderId="4" xfId="0" applyNumberFormat="1" applyFont="1" applyBorder="1" applyAlignment="1">
      <alignment horizontal="center" vertical="center" wrapText="1"/>
    </xf>
    <xf numFmtId="9" fontId="9" fillId="0" borderId="4" xfId="1" applyFont="1" applyBorder="1" applyAlignment="1">
      <alignment horizontal="center" vertical="center" wrapText="1"/>
    </xf>
    <xf numFmtId="0" fontId="5" fillId="2" borderId="4"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2" borderId="6" xfId="0" applyFont="1" applyFill="1" applyBorder="1" applyAlignment="1">
      <alignment horizontal="center" vertical="center" wrapText="1"/>
    </xf>
    <xf numFmtId="0" fontId="9" fillId="2" borderId="1" xfId="0" applyFont="1" applyFill="1" applyBorder="1" applyAlignment="1">
      <alignment horizontal="right" vertical="center" wrapText="1"/>
    </xf>
    <xf numFmtId="0" fontId="9" fillId="2"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4" fontId="3" fillId="0" borderId="4"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3" fontId="5" fillId="2" borderId="4" xfId="0" applyNumberFormat="1" applyFont="1" applyFill="1" applyBorder="1" applyAlignment="1">
      <alignment horizontal="center" vertical="center" wrapText="1"/>
    </xf>
    <xf numFmtId="3" fontId="3" fillId="2" borderId="4" xfId="0" applyNumberFormat="1" applyFont="1" applyFill="1" applyBorder="1" applyAlignment="1">
      <alignment horizontal="center" vertical="center" wrapText="1"/>
    </xf>
    <xf numFmtId="4" fontId="5" fillId="2" borderId="4" xfId="0" applyNumberFormat="1" applyFont="1" applyFill="1" applyBorder="1" applyAlignment="1">
      <alignment horizontal="center" vertical="center" wrapText="1"/>
    </xf>
    <xf numFmtId="3" fontId="9" fillId="2" borderId="4" xfId="0" applyNumberFormat="1" applyFont="1" applyFill="1" applyBorder="1" applyAlignment="1">
      <alignment horizontal="center" vertical="center" wrapText="1"/>
    </xf>
    <xf numFmtId="0" fontId="9" fillId="0" borderId="4" xfId="0" applyNumberFormat="1" applyFont="1" applyBorder="1" applyAlignment="1">
      <alignment horizontal="center" vertical="center" wrapText="1"/>
    </xf>
    <xf numFmtId="10" fontId="9" fillId="0" borderId="4" xfId="1" applyNumberFormat="1" applyFont="1" applyBorder="1" applyAlignment="1">
      <alignment horizontal="center" vertical="center" wrapText="1"/>
    </xf>
    <xf numFmtId="9" fontId="9" fillId="0" borderId="4" xfId="1" applyNumberFormat="1" applyFont="1" applyBorder="1" applyAlignment="1">
      <alignment horizontal="center" vertical="center" wrapText="1"/>
    </xf>
    <xf numFmtId="3" fontId="5" fillId="0" borderId="4"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3" fontId="3" fillId="0" borderId="4" xfId="0" applyNumberFormat="1" applyFont="1" applyBorder="1" applyAlignment="1">
      <alignment horizontal="center" vertical="center" wrapText="1"/>
    </xf>
    <xf numFmtId="3" fontId="9" fillId="0" borderId="4"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2" fontId="3" fillId="0" borderId="6" xfId="0" applyNumberFormat="1" applyFont="1" applyBorder="1" applyAlignment="1">
      <alignment horizontal="center" vertical="center" wrapText="1"/>
    </xf>
    <xf numFmtId="0" fontId="5" fillId="2" borderId="6" xfId="0" applyFont="1" applyFill="1" applyBorder="1" applyAlignment="1">
      <alignment horizontal="left" vertical="center" wrapText="1"/>
    </xf>
    <xf numFmtId="165" fontId="3" fillId="0" borderId="6" xfId="1" applyNumberFormat="1" applyFont="1" applyBorder="1" applyAlignment="1">
      <alignment horizontal="center" vertical="center" wrapText="1"/>
    </xf>
    <xf numFmtId="10" fontId="3" fillId="0" borderId="6" xfId="1" applyNumberFormat="1" applyFont="1" applyBorder="1" applyAlignment="1">
      <alignment horizontal="center" vertical="center" wrapText="1"/>
    </xf>
    <xf numFmtId="10" fontId="3" fillId="0" borderId="4" xfId="1" applyNumberFormat="1" applyFont="1" applyBorder="1" applyAlignment="1">
      <alignment horizontal="center" vertical="center" wrapText="1"/>
    </xf>
    <xf numFmtId="4" fontId="3" fillId="0" borderId="6"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center" wrapText="1"/>
    </xf>
    <xf numFmtId="4" fontId="9" fillId="0" borderId="4" xfId="0" applyNumberFormat="1" applyFont="1" applyFill="1" applyBorder="1" applyAlignment="1">
      <alignment horizontal="center" vertical="center" wrapText="1"/>
    </xf>
    <xf numFmtId="0" fontId="17" fillId="2" borderId="4" xfId="0" applyFont="1" applyFill="1" applyBorder="1" applyAlignment="1">
      <alignment horizontal="center" vertical="center" wrapText="1"/>
    </xf>
    <xf numFmtId="0" fontId="5" fillId="2" borderId="5" xfId="0" applyFont="1" applyFill="1" applyBorder="1" applyAlignment="1">
      <alignment vertical="center" wrapText="1"/>
    </xf>
    <xf numFmtId="0" fontId="5" fillId="2" borderId="1" xfId="0" applyFont="1" applyFill="1" applyBorder="1" applyAlignment="1">
      <alignment vertical="center" wrapText="1"/>
    </xf>
    <xf numFmtId="3" fontId="18" fillId="2" borderId="4" xfId="0" applyNumberFormat="1" applyFont="1" applyFill="1" applyBorder="1" applyAlignment="1">
      <alignment horizontal="center" vertical="center" wrapText="1"/>
    </xf>
    <xf numFmtId="0" fontId="19" fillId="0" borderId="5" xfId="0" applyFont="1" applyBorder="1" applyAlignment="1">
      <alignment horizontal="right" vertical="center" wrapText="1" indent="1"/>
    </xf>
    <xf numFmtId="0" fontId="9" fillId="0" borderId="5" xfId="0" applyFont="1" applyBorder="1" applyAlignment="1">
      <alignment horizontal="right" vertical="center" wrapText="1"/>
    </xf>
    <xf numFmtId="0" fontId="0" fillId="0" borderId="0" xfId="0" applyFill="1" applyAlignment="1">
      <alignment horizontal="center" vertical="center"/>
    </xf>
    <xf numFmtId="0" fontId="0" fillId="0" borderId="0" xfId="0" applyFill="1"/>
    <xf numFmtId="9" fontId="9" fillId="0" borderId="6" xfId="1" quotePrefix="1" applyFont="1" applyFill="1" applyBorder="1" applyAlignment="1">
      <alignment horizontal="center" vertical="center" wrapText="1"/>
    </xf>
    <xf numFmtId="3" fontId="0" fillId="0" borderId="0" xfId="0" applyNumberFormat="1"/>
    <xf numFmtId="0" fontId="20" fillId="2" borderId="1" xfId="0" applyFont="1" applyFill="1" applyBorder="1" applyAlignment="1">
      <alignment horizontal="right" vertical="center" wrapText="1"/>
    </xf>
    <xf numFmtId="9" fontId="3" fillId="0" borderId="6" xfId="1" applyFont="1" applyFill="1" applyBorder="1" applyAlignment="1">
      <alignment horizontal="left" vertical="center" wrapText="1"/>
    </xf>
    <xf numFmtId="164" fontId="3" fillId="0" borderId="6" xfId="0" applyNumberFormat="1" applyFont="1" applyBorder="1" applyAlignment="1">
      <alignment vertical="center" wrapText="1"/>
    </xf>
    <xf numFmtId="0" fontId="3" fillId="2" borderId="4" xfId="0" applyNumberFormat="1" applyFont="1" applyFill="1" applyBorder="1" applyAlignment="1">
      <alignment horizontal="center" vertical="center" wrapText="1"/>
    </xf>
    <xf numFmtId="0" fontId="3" fillId="2" borderId="6" xfId="0" applyNumberFormat="1" applyFont="1" applyFill="1" applyBorder="1" applyAlignment="1">
      <alignment horizontal="center" vertical="center" wrapText="1"/>
    </xf>
    <xf numFmtId="0" fontId="3" fillId="0" borderId="6" xfId="0" applyNumberFormat="1" applyFont="1" applyBorder="1" applyAlignment="1">
      <alignment horizontal="center" vertical="center" wrapText="1"/>
    </xf>
    <xf numFmtId="4" fontId="3" fillId="2" borderId="6" xfId="0" applyNumberFormat="1" applyFont="1" applyFill="1" applyBorder="1" applyAlignment="1">
      <alignment vertical="center" wrapText="1"/>
    </xf>
    <xf numFmtId="0" fontId="8" fillId="0" borderId="0" xfId="0" applyFont="1" applyAlignment="1">
      <alignment horizontal="center" wrapText="1"/>
    </xf>
    <xf numFmtId="0" fontId="7" fillId="0" borderId="0" xfId="0" applyFont="1" applyAlignment="1">
      <alignment horizontal="left"/>
    </xf>
    <xf numFmtId="0" fontId="13" fillId="0" borderId="0" xfId="0" applyFont="1" applyAlignment="1">
      <alignment horizontal="left" indent="1"/>
    </xf>
    <xf numFmtId="0" fontId="3" fillId="0" borderId="0" xfId="0" applyFont="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3" fillId="0" borderId="0" xfId="0" applyFont="1" applyFill="1"/>
  </cellXfs>
  <cellStyles count="2">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0</xdr:colOff>
      <xdr:row>58</xdr:row>
      <xdr:rowOff>70643</xdr:rowOff>
    </xdr:from>
    <xdr:ext cx="914400" cy="264560"/>
    <xdr:sp macro="" textlink="">
      <xdr:nvSpPr>
        <xdr:cNvPr id="3" name="TextBox 2">
          <a:extLst>
            <a:ext uri="{FF2B5EF4-FFF2-40B4-BE49-F238E27FC236}">
              <a16:creationId xmlns:a16="http://schemas.microsoft.com/office/drawing/2014/main" xmlns="" id="{00000000-0008-0000-0000-000003000000}"/>
            </a:ext>
          </a:extLst>
        </xdr:cNvPr>
        <xdr:cNvSpPr txBox="1"/>
      </xdr:nvSpPr>
      <xdr:spPr>
        <a:xfrm>
          <a:off x="7083425" y="9206706"/>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lv-LV" sz="1100"/>
        </a:p>
      </xdr:txBody>
    </xdr:sp>
    <xdr:clientData/>
  </xdr:oneCellAnchor>
  <xdr:oneCellAnchor>
    <xdr:from>
      <xdr:col>8</xdr:col>
      <xdr:colOff>0</xdr:colOff>
      <xdr:row>58</xdr:row>
      <xdr:rowOff>70643</xdr:rowOff>
    </xdr:from>
    <xdr:ext cx="914400" cy="264560"/>
    <xdr:sp macro="" textlink="">
      <xdr:nvSpPr>
        <xdr:cNvPr id="4" name="TextBox 3">
          <a:extLst>
            <a:ext uri="{FF2B5EF4-FFF2-40B4-BE49-F238E27FC236}">
              <a16:creationId xmlns:a16="http://schemas.microsoft.com/office/drawing/2014/main" xmlns="" id="{00000000-0008-0000-0000-000004000000}"/>
            </a:ext>
          </a:extLst>
        </xdr:cNvPr>
        <xdr:cNvSpPr txBox="1"/>
      </xdr:nvSpPr>
      <xdr:spPr>
        <a:xfrm>
          <a:off x="7083425" y="9206706"/>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lv-LV"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61"/>
  <sheetViews>
    <sheetView tabSelected="1" topLeftCell="A52" zoomScaleNormal="100" workbookViewId="0">
      <selection activeCell="H61" sqref="H61"/>
    </sheetView>
  </sheetViews>
  <sheetFormatPr defaultRowHeight="15" x14ac:dyDescent="0.25"/>
  <cols>
    <col min="1" max="1" width="34.140625" customWidth="1"/>
    <col min="2" max="2" width="10.85546875" style="11" bestFit="1" customWidth="1"/>
    <col min="3" max="3" width="11.7109375" style="11" bestFit="1" customWidth="1"/>
    <col min="4" max="4" width="10.85546875" style="11" bestFit="1" customWidth="1"/>
    <col min="5" max="5" width="8.5703125" style="11" customWidth="1"/>
    <col min="6" max="6" width="8.85546875" style="11" customWidth="1"/>
    <col min="7" max="7" width="32.5703125" style="11" customWidth="1"/>
    <col min="8" max="8" width="46.85546875" customWidth="1"/>
  </cols>
  <sheetData>
    <row r="1" spans="1:9" x14ac:dyDescent="0.25">
      <c r="H1" s="22" t="s">
        <v>26</v>
      </c>
    </row>
    <row r="2" spans="1:9" ht="22.5" customHeight="1" x14ac:dyDescent="0.25">
      <c r="A2" s="74" t="s">
        <v>12</v>
      </c>
      <c r="B2" s="74"/>
      <c r="C2" s="74"/>
      <c r="D2" s="74"/>
      <c r="E2" s="74"/>
      <c r="F2" s="74"/>
      <c r="G2" s="74"/>
      <c r="H2" s="74"/>
    </row>
    <row r="3" spans="1:9" ht="14.25" customHeight="1" x14ac:dyDescent="0.25">
      <c r="A3" s="7"/>
      <c r="B3" s="7"/>
      <c r="C3" s="7"/>
      <c r="D3" s="7"/>
      <c r="E3" s="7"/>
      <c r="F3" s="7"/>
      <c r="G3" s="7"/>
      <c r="H3" s="7"/>
    </row>
    <row r="4" spans="1:9" ht="18" customHeight="1" x14ac:dyDescent="0.25">
      <c r="A4" s="21" t="s">
        <v>13</v>
      </c>
      <c r="B4" s="75" t="s">
        <v>30</v>
      </c>
      <c r="C4" s="75"/>
      <c r="D4" s="75"/>
      <c r="E4" s="75"/>
      <c r="F4" s="75"/>
      <c r="G4" s="75"/>
      <c r="H4" s="75"/>
    </row>
    <row r="5" spans="1:9" ht="18.75" x14ac:dyDescent="0.3">
      <c r="A5" s="21" t="s">
        <v>15</v>
      </c>
      <c r="B5" s="76">
        <v>2023</v>
      </c>
      <c r="C5" s="76"/>
      <c r="D5" s="76"/>
      <c r="E5" s="76"/>
      <c r="F5" s="76"/>
      <c r="G5" s="76"/>
      <c r="H5" s="76"/>
    </row>
    <row r="6" spans="1:9" ht="14.25" customHeight="1" thickBot="1" x14ac:dyDescent="0.3"/>
    <row r="7" spans="1:9" ht="16.5" thickBot="1" x14ac:dyDescent="0.3">
      <c r="A7" s="78" t="s">
        <v>7</v>
      </c>
      <c r="B7" s="79"/>
      <c r="C7" s="79"/>
      <c r="D7" s="79"/>
      <c r="E7" s="79"/>
      <c r="F7" s="79"/>
      <c r="G7" s="79"/>
      <c r="H7" s="80"/>
    </row>
    <row r="8" spans="1:9" s="5" customFormat="1" ht="36.75" thickBot="1" x14ac:dyDescent="0.3">
      <c r="A8" s="10" t="s">
        <v>11</v>
      </c>
      <c r="B8" s="4" t="s">
        <v>27</v>
      </c>
      <c r="C8" s="4" t="s">
        <v>28</v>
      </c>
      <c r="D8" s="4" t="s">
        <v>29</v>
      </c>
      <c r="E8" s="4" t="s">
        <v>14</v>
      </c>
      <c r="F8" s="4" t="s">
        <v>8</v>
      </c>
      <c r="G8" s="24" t="s">
        <v>24</v>
      </c>
      <c r="H8" s="4" t="s">
        <v>25</v>
      </c>
    </row>
    <row r="9" spans="1:9" s="5" customFormat="1" ht="26.25" thickBot="1" x14ac:dyDescent="0.3">
      <c r="A9" s="33" t="s">
        <v>31</v>
      </c>
      <c r="B9" s="29">
        <v>95</v>
      </c>
      <c r="C9" s="29">
        <v>95</v>
      </c>
      <c r="D9" s="27">
        <v>95</v>
      </c>
      <c r="E9" s="27">
        <f t="shared" ref="E9:E14" si="0">D9-C9</f>
        <v>0</v>
      </c>
      <c r="F9" s="28">
        <f t="shared" ref="F9:F14" si="1">E9/C9</f>
        <v>0</v>
      </c>
      <c r="G9" s="30"/>
      <c r="H9" s="31"/>
    </row>
    <row r="10" spans="1:9" s="5" customFormat="1" ht="39" thickBot="1" x14ac:dyDescent="0.3">
      <c r="A10" s="33" t="s">
        <v>32</v>
      </c>
      <c r="B10" s="29" t="s">
        <v>53</v>
      </c>
      <c r="C10" s="29" t="s">
        <v>54</v>
      </c>
      <c r="D10" s="41" t="s">
        <v>54</v>
      </c>
      <c r="E10" s="27">
        <v>0</v>
      </c>
      <c r="F10" s="28">
        <v>0</v>
      </c>
      <c r="G10" s="30"/>
      <c r="H10" s="50"/>
    </row>
    <row r="11" spans="1:9" s="5" customFormat="1" ht="15.75" thickBot="1" x14ac:dyDescent="0.3">
      <c r="A11" s="67" t="s">
        <v>70</v>
      </c>
      <c r="B11" s="29">
        <v>0.32</v>
      </c>
      <c r="C11" s="29">
        <v>0.28000000000000003</v>
      </c>
      <c r="D11" s="41">
        <v>0.28000000000000003</v>
      </c>
      <c r="E11" s="27">
        <v>0</v>
      </c>
      <c r="F11" s="28">
        <v>0</v>
      </c>
      <c r="G11" s="30"/>
      <c r="H11" s="31"/>
    </row>
    <row r="12" spans="1:9" s="5" customFormat="1" ht="72.75" thickBot="1" x14ac:dyDescent="0.3">
      <c r="A12" s="33" t="s">
        <v>33</v>
      </c>
      <c r="B12" s="29">
        <v>28.8</v>
      </c>
      <c r="C12" s="29">
        <v>29</v>
      </c>
      <c r="D12" s="27">
        <v>27.35</v>
      </c>
      <c r="E12" s="27">
        <f t="shared" si="0"/>
        <v>-1.6499999999999986</v>
      </c>
      <c r="F12" s="42">
        <f>E12/C12</f>
        <v>-5.6896551724137885E-2</v>
      </c>
      <c r="G12" s="30"/>
      <c r="H12" s="50" t="s">
        <v>85</v>
      </c>
    </row>
    <row r="13" spans="1:9" s="5" customFormat="1" ht="36.75" thickBot="1" x14ac:dyDescent="0.3">
      <c r="A13" s="33" t="s">
        <v>34</v>
      </c>
      <c r="B13" s="29">
        <v>30.44</v>
      </c>
      <c r="C13" s="29">
        <v>30.95</v>
      </c>
      <c r="D13" s="27">
        <v>29.99</v>
      </c>
      <c r="E13" s="27">
        <f t="shared" si="0"/>
        <v>-0.96000000000000085</v>
      </c>
      <c r="F13" s="42">
        <f t="shared" si="1"/>
        <v>-3.1017770597738317E-2</v>
      </c>
      <c r="G13" s="30"/>
      <c r="H13" s="50" t="s">
        <v>86</v>
      </c>
    </row>
    <row r="14" spans="1:9" s="5" customFormat="1" ht="36.75" thickBot="1" x14ac:dyDescent="0.3">
      <c r="A14" s="33" t="s">
        <v>35</v>
      </c>
      <c r="B14" s="29">
        <v>88.15</v>
      </c>
      <c r="C14" s="57">
        <v>94.07</v>
      </c>
      <c r="D14" s="27">
        <v>94.11</v>
      </c>
      <c r="E14" s="27">
        <f t="shared" si="0"/>
        <v>4.0000000000006253E-2</v>
      </c>
      <c r="F14" s="42">
        <f t="shared" si="1"/>
        <v>4.2521526522808819E-4</v>
      </c>
      <c r="G14" s="30"/>
      <c r="H14" s="50" t="s">
        <v>87</v>
      </c>
    </row>
    <row r="15" spans="1:9" s="5" customFormat="1" ht="51.75" thickBot="1" x14ac:dyDescent="0.3">
      <c r="A15" s="33" t="s">
        <v>36</v>
      </c>
      <c r="B15" s="29">
        <v>4.5999999999999996</v>
      </c>
      <c r="C15" s="29">
        <v>6.2</v>
      </c>
      <c r="D15" s="27">
        <v>6.43</v>
      </c>
      <c r="E15" s="27">
        <f t="shared" ref="E15:E20" si="2">D15-C15</f>
        <v>0.22999999999999954</v>
      </c>
      <c r="F15" s="42">
        <f t="shared" ref="F15:F20" si="3">E15/C15</f>
        <v>3.7096774193548308E-2</v>
      </c>
      <c r="G15" s="30"/>
      <c r="H15" s="31"/>
      <c r="I15" s="63"/>
    </row>
    <row r="16" spans="1:9" s="5" customFormat="1" ht="64.5" thickBot="1" x14ac:dyDescent="0.3">
      <c r="A16" s="33" t="s">
        <v>37</v>
      </c>
      <c r="B16" s="29">
        <v>11</v>
      </c>
      <c r="C16" s="29">
        <v>10</v>
      </c>
      <c r="D16" s="27">
        <v>7</v>
      </c>
      <c r="E16" s="27">
        <f t="shared" si="2"/>
        <v>-3</v>
      </c>
      <c r="F16" s="43">
        <f t="shared" si="3"/>
        <v>-0.3</v>
      </c>
      <c r="G16" s="30"/>
      <c r="H16" s="31"/>
      <c r="I16" s="63"/>
    </row>
    <row r="17" spans="1:9" s="5" customFormat="1" ht="15.75" thickBot="1" x14ac:dyDescent="0.3">
      <c r="A17" s="67" t="s">
        <v>71</v>
      </c>
      <c r="B17" s="29">
        <v>1.5</v>
      </c>
      <c r="C17" s="29">
        <v>0.9</v>
      </c>
      <c r="D17" s="27">
        <v>0.64</v>
      </c>
      <c r="E17" s="27">
        <f t="shared" si="2"/>
        <v>-0.26</v>
      </c>
      <c r="F17" s="43">
        <f t="shared" si="3"/>
        <v>-0.28888888888888892</v>
      </c>
      <c r="G17" s="30"/>
      <c r="H17" s="31"/>
      <c r="I17" s="63"/>
    </row>
    <row r="18" spans="1:9" s="5" customFormat="1" ht="51.75" thickBot="1" x14ac:dyDescent="0.3">
      <c r="A18" s="33" t="s">
        <v>38</v>
      </c>
      <c r="B18" s="29"/>
      <c r="C18" s="29"/>
      <c r="D18" s="27"/>
      <c r="E18" s="27"/>
      <c r="F18" s="28"/>
      <c r="G18" s="30"/>
      <c r="H18" s="31"/>
      <c r="I18" s="63"/>
    </row>
    <row r="19" spans="1:9" s="5" customFormat="1" ht="72.75" thickBot="1" x14ac:dyDescent="0.3">
      <c r="A19" s="32" t="s">
        <v>39</v>
      </c>
      <c r="B19" s="57">
        <v>5.79</v>
      </c>
      <c r="C19" s="29">
        <v>45</v>
      </c>
      <c r="D19" s="56">
        <v>5.03</v>
      </c>
      <c r="E19" s="27">
        <f t="shared" si="2"/>
        <v>-39.97</v>
      </c>
      <c r="F19" s="28">
        <f t="shared" si="3"/>
        <v>-0.88822222222222225</v>
      </c>
      <c r="G19" s="30"/>
      <c r="H19" s="59" t="s">
        <v>58</v>
      </c>
    </row>
    <row r="20" spans="1:9" s="5" customFormat="1" ht="72.75" thickBot="1" x14ac:dyDescent="0.3">
      <c r="A20" s="32" t="s">
        <v>40</v>
      </c>
      <c r="B20" s="57">
        <v>12.43</v>
      </c>
      <c r="C20" s="29">
        <v>31</v>
      </c>
      <c r="D20" s="56">
        <v>13.44</v>
      </c>
      <c r="E20" s="27">
        <f t="shared" si="2"/>
        <v>-17.560000000000002</v>
      </c>
      <c r="F20" s="28">
        <f t="shared" si="3"/>
        <v>-0.56645161290322588</v>
      </c>
      <c r="G20" s="30"/>
      <c r="H20" s="58" t="s">
        <v>59</v>
      </c>
    </row>
    <row r="21" spans="1:9" ht="51.75" thickBot="1" x14ac:dyDescent="0.3">
      <c r="A21" s="10" t="s">
        <v>41</v>
      </c>
      <c r="B21" s="12"/>
      <c r="C21" s="12"/>
      <c r="D21" s="55"/>
      <c r="E21" s="27"/>
      <c r="F21" s="28"/>
      <c r="G21" s="25"/>
      <c r="H21" s="31"/>
    </row>
    <row r="22" spans="1:9" ht="72.75" thickBot="1" x14ac:dyDescent="0.3">
      <c r="A22" s="32" t="s">
        <v>42</v>
      </c>
      <c r="B22" s="13">
        <v>73.069999999999993</v>
      </c>
      <c r="C22" s="13">
        <v>52</v>
      </c>
      <c r="D22" s="54">
        <v>108.74</v>
      </c>
      <c r="E22" s="15">
        <f>D22-C22</f>
        <v>56.739999999999995</v>
      </c>
      <c r="F22" s="16">
        <f>E22/C22</f>
        <v>1.0911538461538461</v>
      </c>
      <c r="G22" s="26"/>
      <c r="H22" s="50" t="s">
        <v>60</v>
      </c>
    </row>
    <row r="23" spans="1:9" ht="36.75" thickBot="1" x14ac:dyDescent="0.3">
      <c r="A23" s="32" t="s">
        <v>43</v>
      </c>
      <c r="B23" s="13">
        <v>15.8</v>
      </c>
      <c r="C23" s="13">
        <v>15.5</v>
      </c>
      <c r="D23" s="54">
        <v>13.1</v>
      </c>
      <c r="E23" s="15">
        <f>D23-C23</f>
        <v>-2.4000000000000004</v>
      </c>
      <c r="F23" s="16">
        <f>E23/C23</f>
        <v>-0.15483870967741939</v>
      </c>
      <c r="G23" s="26"/>
      <c r="H23" s="50" t="s">
        <v>57</v>
      </c>
    </row>
    <row r="24" spans="1:9" ht="64.5" customHeight="1" thickBot="1" x14ac:dyDescent="0.3">
      <c r="A24" s="33" t="s">
        <v>44</v>
      </c>
      <c r="B24" s="13">
        <v>2.59</v>
      </c>
      <c r="C24" s="13">
        <v>3.5</v>
      </c>
      <c r="D24" s="14">
        <v>1.19</v>
      </c>
      <c r="E24" s="15">
        <f t="shared" ref="E24" si="4">D24-C24</f>
        <v>-2.31</v>
      </c>
      <c r="F24" s="51">
        <f t="shared" ref="F24" si="5">E24/C24</f>
        <v>-0.66</v>
      </c>
      <c r="G24" s="26"/>
      <c r="H24" s="50" t="s">
        <v>61</v>
      </c>
    </row>
    <row r="25" spans="1:9" ht="15.75" thickBot="1" x14ac:dyDescent="0.3">
      <c r="A25" s="81"/>
      <c r="B25" s="82"/>
      <c r="C25" s="82"/>
      <c r="D25" s="82"/>
      <c r="E25" s="82"/>
      <c r="F25" s="82"/>
      <c r="G25" s="82"/>
      <c r="H25" s="83"/>
    </row>
    <row r="26" spans="1:9" ht="16.5" thickBot="1" x14ac:dyDescent="0.3">
      <c r="A26" s="78" t="s">
        <v>0</v>
      </c>
      <c r="B26" s="79"/>
      <c r="C26" s="79"/>
      <c r="D26" s="79"/>
      <c r="E26" s="79"/>
      <c r="F26" s="79"/>
      <c r="G26" s="79"/>
      <c r="H26" s="80"/>
    </row>
    <row r="27" spans="1:9" s="5" customFormat="1" ht="36.75" thickBot="1" x14ac:dyDescent="0.3">
      <c r="A27" s="10" t="s">
        <v>11</v>
      </c>
      <c r="B27" s="4" t="s">
        <v>27</v>
      </c>
      <c r="C27" s="4" t="s">
        <v>28</v>
      </c>
      <c r="D27" s="4" t="s">
        <v>29</v>
      </c>
      <c r="E27" s="4" t="s">
        <v>14</v>
      </c>
      <c r="F27" s="4" t="s">
        <v>8</v>
      </c>
      <c r="G27" s="24" t="s">
        <v>24</v>
      </c>
      <c r="H27" s="4" t="s">
        <v>25</v>
      </c>
    </row>
    <row r="28" spans="1:9" s="5" customFormat="1" ht="84.75" thickBot="1" x14ac:dyDescent="0.3">
      <c r="A28" s="33" t="s">
        <v>45</v>
      </c>
      <c r="B28" s="37">
        <v>327296</v>
      </c>
      <c r="C28" s="37">
        <v>3361</v>
      </c>
      <c r="D28" s="44">
        <v>201660</v>
      </c>
      <c r="E28" s="46">
        <f t="shared" ref="E28:E30" si="6">D28-C28</f>
        <v>198299</v>
      </c>
      <c r="F28" s="19">
        <f t="shared" ref="F28:F30" si="7">E28/C28</f>
        <v>59</v>
      </c>
      <c r="G28" s="65" t="s">
        <v>72</v>
      </c>
      <c r="H28" s="50" t="s">
        <v>73</v>
      </c>
    </row>
    <row r="29" spans="1:9" s="5" customFormat="1" ht="48.75" thickBot="1" x14ac:dyDescent="0.3">
      <c r="A29" s="33" t="s">
        <v>46</v>
      </c>
      <c r="B29" s="37">
        <v>435718</v>
      </c>
      <c r="C29" s="37">
        <v>54393</v>
      </c>
      <c r="D29" s="44">
        <v>469656</v>
      </c>
      <c r="E29" s="46">
        <f t="shared" si="6"/>
        <v>415263</v>
      </c>
      <c r="F29" s="53">
        <f t="shared" si="7"/>
        <v>7.6344934090783738</v>
      </c>
      <c r="G29" s="30"/>
      <c r="H29" s="50" t="s">
        <v>56</v>
      </c>
    </row>
    <row r="30" spans="1:9" s="5" customFormat="1" ht="15.75" thickBot="1" x14ac:dyDescent="0.3">
      <c r="A30" s="33" t="s">
        <v>47</v>
      </c>
      <c r="B30" s="39">
        <v>2.42</v>
      </c>
      <c r="C30" s="39">
        <v>2.29</v>
      </c>
      <c r="D30" s="34">
        <v>2.2200000000000002</v>
      </c>
      <c r="E30" s="18">
        <f t="shared" si="6"/>
        <v>-6.999999999999984E-2</v>
      </c>
      <c r="F30" s="19">
        <f t="shared" si="7"/>
        <v>-3.056768558951958E-2</v>
      </c>
      <c r="G30" s="30"/>
      <c r="H30" s="50"/>
    </row>
    <row r="31" spans="1:9" ht="26.25" thickBot="1" x14ac:dyDescent="0.3">
      <c r="A31" s="33" t="s">
        <v>48</v>
      </c>
      <c r="B31" s="17">
        <v>25.05</v>
      </c>
      <c r="C31" s="17">
        <v>24.95</v>
      </c>
      <c r="D31" s="35">
        <v>25.91</v>
      </c>
      <c r="E31" s="18">
        <f t="shared" ref="E31" si="8">D31-C31</f>
        <v>0.96000000000000085</v>
      </c>
      <c r="F31" s="19">
        <f>E31/C31</f>
        <v>3.8476953907815664E-2</v>
      </c>
      <c r="G31" s="25"/>
      <c r="H31" s="31"/>
    </row>
    <row r="32" spans="1:9" ht="36.75" thickBot="1" x14ac:dyDescent="0.3">
      <c r="A32" s="33" t="s">
        <v>49</v>
      </c>
      <c r="B32" s="36">
        <v>326814</v>
      </c>
      <c r="C32" s="36">
        <v>234249</v>
      </c>
      <c r="D32" s="45">
        <v>189205</v>
      </c>
      <c r="E32" s="15">
        <f t="shared" ref="E32" si="9">D32-C32</f>
        <v>-45044</v>
      </c>
      <c r="F32" s="52">
        <f t="shared" ref="F32" si="10">E32/C32</f>
        <v>-0.19229110903354976</v>
      </c>
      <c r="G32" s="26" t="s">
        <v>74</v>
      </c>
      <c r="H32" s="50" t="s">
        <v>55</v>
      </c>
    </row>
    <row r="33" spans="1:16" ht="15.75" thickBot="1" x14ac:dyDescent="0.3">
      <c r="A33" s="84"/>
      <c r="B33" s="85"/>
      <c r="C33" s="85"/>
      <c r="D33" s="85"/>
      <c r="E33" s="85"/>
      <c r="F33" s="85"/>
      <c r="G33" s="85"/>
      <c r="H33" s="86"/>
    </row>
    <row r="34" spans="1:16" ht="16.5" thickBot="1" x14ac:dyDescent="0.3">
      <c r="A34" s="78" t="s">
        <v>2</v>
      </c>
      <c r="B34" s="79"/>
      <c r="C34" s="79"/>
      <c r="D34" s="79"/>
      <c r="E34" s="79"/>
      <c r="F34" s="79"/>
      <c r="G34" s="79"/>
      <c r="H34" s="80"/>
    </row>
    <row r="35" spans="1:16" s="5" customFormat="1" ht="60.75" customHeight="1" thickBot="1" x14ac:dyDescent="0.3">
      <c r="A35" s="10" t="s">
        <v>1</v>
      </c>
      <c r="B35" s="4" t="s">
        <v>27</v>
      </c>
      <c r="C35" s="4" t="s">
        <v>28</v>
      </c>
      <c r="D35" s="4" t="s">
        <v>29</v>
      </c>
      <c r="E35" s="4" t="s">
        <v>14</v>
      </c>
      <c r="F35" s="4" t="s">
        <v>8</v>
      </c>
      <c r="G35" s="24" t="s">
        <v>24</v>
      </c>
      <c r="H35" s="4" t="s">
        <v>25</v>
      </c>
      <c r="I35"/>
      <c r="J35"/>
      <c r="K35"/>
      <c r="L35"/>
      <c r="M35"/>
      <c r="N35"/>
      <c r="O35"/>
      <c r="P35"/>
    </row>
    <row r="36" spans="1:16" ht="39" thickBot="1" x14ac:dyDescent="0.3">
      <c r="A36" s="2" t="s">
        <v>3</v>
      </c>
      <c r="B36" s="40">
        <v>5151285</v>
      </c>
      <c r="C36" s="40">
        <v>5158217</v>
      </c>
      <c r="D36" s="47">
        <v>5207451</v>
      </c>
      <c r="E36" s="47">
        <f>D36-C36</f>
        <v>49234</v>
      </c>
      <c r="F36" s="28">
        <f>E36/C36</f>
        <v>9.5447709935429243E-3</v>
      </c>
      <c r="G36" s="65" t="s">
        <v>81</v>
      </c>
      <c r="H36" s="73" t="s">
        <v>78</v>
      </c>
    </row>
    <row r="37" spans="1:16" ht="90" thickBot="1" x14ac:dyDescent="0.3">
      <c r="A37" s="1" t="s">
        <v>17</v>
      </c>
      <c r="B37" s="36">
        <v>327296</v>
      </c>
      <c r="C37" s="36">
        <v>3361</v>
      </c>
      <c r="D37" s="48">
        <v>201660</v>
      </c>
      <c r="E37" s="15">
        <f t="shared" ref="E37:E50" si="11">D37-C37</f>
        <v>198299</v>
      </c>
      <c r="F37" s="16">
        <f t="shared" ref="F37:F50" si="12">E37/C37</f>
        <v>59</v>
      </c>
      <c r="G37" s="68" t="s">
        <v>82</v>
      </c>
      <c r="H37" s="73" t="s">
        <v>73</v>
      </c>
      <c r="I37" s="64"/>
    </row>
    <row r="38" spans="1:16" ht="39" thickBot="1" x14ac:dyDescent="0.3">
      <c r="A38" s="1" t="s">
        <v>4</v>
      </c>
      <c r="B38" s="36">
        <v>610493</v>
      </c>
      <c r="C38" s="36">
        <v>354282</v>
      </c>
      <c r="D38" s="48">
        <v>557718</v>
      </c>
      <c r="E38" s="15">
        <f t="shared" si="11"/>
        <v>203436</v>
      </c>
      <c r="F38" s="16">
        <f t="shared" si="12"/>
        <v>0.57422053618304059</v>
      </c>
      <c r="G38" s="26"/>
      <c r="H38" s="73" t="s">
        <v>84</v>
      </c>
    </row>
    <row r="39" spans="1:16" ht="15.75" thickBot="1" x14ac:dyDescent="0.3">
      <c r="A39" s="1" t="s">
        <v>5</v>
      </c>
      <c r="B39" s="38">
        <v>8296936</v>
      </c>
      <c r="C39" s="36">
        <v>8158926</v>
      </c>
      <c r="D39" s="48">
        <v>8147755</v>
      </c>
      <c r="E39" s="15">
        <f>D39-C39</f>
        <v>-11171</v>
      </c>
      <c r="F39" s="52">
        <f t="shared" si="12"/>
        <v>-1.3691753056713591E-3</v>
      </c>
      <c r="G39" s="26"/>
      <c r="H39" s="73"/>
    </row>
    <row r="40" spans="1:16" ht="51.75" thickBot="1" x14ac:dyDescent="0.3">
      <c r="A40" s="1" t="s">
        <v>6</v>
      </c>
      <c r="B40" s="70">
        <v>3.94</v>
      </c>
      <c r="C40" s="71">
        <v>0.04</v>
      </c>
      <c r="D40" s="72">
        <v>2.48</v>
      </c>
      <c r="E40" s="69">
        <f>D40-C40</f>
        <v>2.44</v>
      </c>
      <c r="F40" s="16">
        <f t="shared" si="12"/>
        <v>61</v>
      </c>
      <c r="G40" s="26"/>
      <c r="H40" s="73" t="s">
        <v>75</v>
      </c>
    </row>
    <row r="41" spans="1:16" ht="15.75" thickBot="1" x14ac:dyDescent="0.3">
      <c r="A41" s="1" t="s">
        <v>10</v>
      </c>
      <c r="B41" s="13">
        <v>2.42</v>
      </c>
      <c r="C41" s="13">
        <v>2.29</v>
      </c>
      <c r="D41" s="14">
        <v>2.2200000000000002</v>
      </c>
      <c r="E41" s="15">
        <f t="shared" ref="E41" si="13">D41-C41</f>
        <v>-6.999999999999984E-2</v>
      </c>
      <c r="F41" s="16">
        <f t="shared" ref="F41" si="14">E41/C41</f>
        <v>-3.056768558951958E-2</v>
      </c>
      <c r="G41" s="26"/>
      <c r="H41" s="73"/>
    </row>
    <row r="42" spans="1:16" ht="15.75" thickBot="1" x14ac:dyDescent="0.3">
      <c r="A42" s="1" t="s">
        <v>9</v>
      </c>
      <c r="B42" s="13">
        <v>25.05</v>
      </c>
      <c r="C42" s="13">
        <v>24.954301583321101</v>
      </c>
      <c r="D42" s="14">
        <v>25.91</v>
      </c>
      <c r="E42" s="49">
        <f t="shared" si="11"/>
        <v>0.95569841667889932</v>
      </c>
      <c r="F42" s="16">
        <f t="shared" si="12"/>
        <v>3.8297942881225212E-2</v>
      </c>
      <c r="G42" s="26"/>
      <c r="H42" s="73"/>
    </row>
    <row r="43" spans="1:16" ht="51.75" thickBot="1" x14ac:dyDescent="0.3">
      <c r="A43" s="1" t="s">
        <v>18</v>
      </c>
      <c r="B43" s="36">
        <v>435718</v>
      </c>
      <c r="C43" s="36">
        <v>54393</v>
      </c>
      <c r="D43" s="48">
        <v>469656</v>
      </c>
      <c r="E43" s="15">
        <f t="shared" si="11"/>
        <v>415263</v>
      </c>
      <c r="F43" s="16">
        <f t="shared" si="12"/>
        <v>7.6344934090783738</v>
      </c>
      <c r="G43" s="26"/>
      <c r="H43" s="73" t="s">
        <v>77</v>
      </c>
      <c r="I43" s="64"/>
    </row>
    <row r="44" spans="1:16" ht="39" thickBot="1" x14ac:dyDescent="0.3">
      <c r="A44" s="8" t="s">
        <v>19</v>
      </c>
      <c r="B44" s="13">
        <v>326814</v>
      </c>
      <c r="C44" s="36">
        <v>234249</v>
      </c>
      <c r="D44" s="48">
        <v>189205</v>
      </c>
      <c r="E44" s="15">
        <f t="shared" si="11"/>
        <v>-45044</v>
      </c>
      <c r="F44" s="16">
        <f t="shared" si="12"/>
        <v>-0.19229110903354976</v>
      </c>
      <c r="G44" s="26" t="s">
        <v>74</v>
      </c>
      <c r="H44" s="73" t="s">
        <v>55</v>
      </c>
      <c r="I44" s="64"/>
    </row>
    <row r="45" spans="1:16" ht="26.25" thickBot="1" x14ac:dyDescent="0.3">
      <c r="A45" s="8" t="s">
        <v>20</v>
      </c>
      <c r="B45" s="13">
        <v>0</v>
      </c>
      <c r="C45" s="36">
        <v>209469</v>
      </c>
      <c r="D45" s="48">
        <v>209469</v>
      </c>
      <c r="E45" s="15">
        <f t="shared" si="11"/>
        <v>0</v>
      </c>
      <c r="F45" s="16">
        <f t="shared" si="12"/>
        <v>0</v>
      </c>
      <c r="G45" s="26"/>
      <c r="H45" s="73"/>
    </row>
    <row r="46" spans="1:16" ht="64.5" thickBot="1" x14ac:dyDescent="0.3">
      <c r="A46" s="1" t="s">
        <v>21</v>
      </c>
      <c r="B46" s="36">
        <v>5114520</v>
      </c>
      <c r="C46" s="36">
        <v>5140217</v>
      </c>
      <c r="D46" s="48">
        <v>5291636</v>
      </c>
      <c r="E46" s="15">
        <f t="shared" ref="E46" si="15">D46-C46</f>
        <v>151419</v>
      </c>
      <c r="F46" s="16">
        <f t="shared" ref="F46" si="16">E46/C46</f>
        <v>2.9457705773900209E-2</v>
      </c>
      <c r="G46" s="26" t="s">
        <v>83</v>
      </c>
      <c r="H46" s="73" t="s">
        <v>80</v>
      </c>
    </row>
    <row r="47" spans="1:16" ht="51.75" thickBot="1" x14ac:dyDescent="0.3">
      <c r="A47" s="1" t="s">
        <v>22</v>
      </c>
      <c r="B47" s="36">
        <f t="shared" ref="B47:C47" si="17">SUM(B48:B50)</f>
        <v>4787224</v>
      </c>
      <c r="C47" s="36">
        <f t="shared" si="17"/>
        <v>5140217</v>
      </c>
      <c r="D47" s="48">
        <f>SUM(D48:D50)</f>
        <v>5226081</v>
      </c>
      <c r="E47" s="15">
        <f t="shared" si="11"/>
        <v>85864</v>
      </c>
      <c r="F47" s="16">
        <f t="shared" si="12"/>
        <v>1.6704353143067695E-2</v>
      </c>
      <c r="G47" s="26"/>
      <c r="H47" s="73"/>
      <c r="K47" s="66"/>
    </row>
    <row r="48" spans="1:16" ht="26.25" thickBot="1" x14ac:dyDescent="0.3">
      <c r="A48" s="61" t="s">
        <v>67</v>
      </c>
      <c r="B48" s="38">
        <v>4759760</v>
      </c>
      <c r="C48" s="36">
        <v>5140217</v>
      </c>
      <c r="D48" s="45">
        <v>5114093</v>
      </c>
      <c r="E48" s="15">
        <f t="shared" si="11"/>
        <v>-26124</v>
      </c>
      <c r="F48" s="16">
        <f t="shared" si="12"/>
        <v>-5.0822757093718024E-3</v>
      </c>
      <c r="G48" s="26"/>
      <c r="H48" s="73"/>
    </row>
    <row r="49" spans="1:8" ht="39" thickBot="1" x14ac:dyDescent="0.3">
      <c r="A49" s="61" t="s">
        <v>68</v>
      </c>
      <c r="B49" s="38">
        <v>27464</v>
      </c>
      <c r="C49" s="13">
        <v>0</v>
      </c>
      <c r="D49" s="14">
        <v>0</v>
      </c>
      <c r="E49" s="15">
        <f t="shared" si="11"/>
        <v>0</v>
      </c>
      <c r="F49" s="16" t="e">
        <f t="shared" si="12"/>
        <v>#DIV/0!</v>
      </c>
      <c r="G49" s="26"/>
      <c r="H49" s="73"/>
    </row>
    <row r="50" spans="1:8" ht="51.75" thickBot="1" x14ac:dyDescent="0.3">
      <c r="A50" s="61" t="s">
        <v>69</v>
      </c>
      <c r="B50" s="38">
        <v>0</v>
      </c>
      <c r="C50" s="36">
        <v>0</v>
      </c>
      <c r="D50" s="48">
        <v>111988</v>
      </c>
      <c r="E50" s="15">
        <f t="shared" si="11"/>
        <v>111988</v>
      </c>
      <c r="F50" s="16" t="e">
        <f t="shared" si="12"/>
        <v>#DIV/0!</v>
      </c>
      <c r="G50" s="26" t="s">
        <v>79</v>
      </c>
      <c r="H50" s="73" t="s">
        <v>76</v>
      </c>
    </row>
    <row r="51" spans="1:8" ht="26.25" thickBot="1" x14ac:dyDescent="0.3">
      <c r="A51" s="62" t="s">
        <v>16</v>
      </c>
      <c r="B51" s="17"/>
      <c r="C51" s="13"/>
      <c r="D51" s="14"/>
      <c r="E51" s="15">
        <f t="shared" ref="E51:E55" si="18">D51-C51</f>
        <v>0</v>
      </c>
      <c r="F51" s="16" t="e">
        <f t="shared" ref="F51:F55" si="19">E51/C51</f>
        <v>#DIV/0!</v>
      </c>
      <c r="G51" s="26"/>
      <c r="H51" s="73"/>
    </row>
    <row r="52" spans="1:8" ht="26.25" thickBot="1" x14ac:dyDescent="0.3">
      <c r="A52" s="1" t="s">
        <v>23</v>
      </c>
      <c r="B52" s="38">
        <f>SUM(B53:B55)</f>
        <v>104205</v>
      </c>
      <c r="C52" s="13">
        <f>SUM(C53:C55)</f>
        <v>0</v>
      </c>
      <c r="D52" s="48">
        <f>SUM(D53:D55)</f>
        <v>65459</v>
      </c>
      <c r="E52" s="15">
        <f t="shared" si="18"/>
        <v>65459</v>
      </c>
      <c r="F52" s="16" t="e">
        <f t="shared" si="19"/>
        <v>#DIV/0!</v>
      </c>
      <c r="G52" s="26"/>
      <c r="H52" s="73"/>
    </row>
    <row r="53" spans="1:8" ht="64.5" thickBot="1" x14ac:dyDescent="0.3">
      <c r="A53" s="9" t="s">
        <v>63</v>
      </c>
      <c r="B53" s="38">
        <v>20500</v>
      </c>
      <c r="C53" s="36">
        <v>0</v>
      </c>
      <c r="D53" s="14">
        <v>0</v>
      </c>
      <c r="E53" s="15">
        <f t="shared" si="18"/>
        <v>0</v>
      </c>
      <c r="F53" s="16" t="e">
        <f t="shared" si="19"/>
        <v>#DIV/0!</v>
      </c>
      <c r="G53" s="26"/>
      <c r="H53" s="73"/>
    </row>
    <row r="54" spans="1:8" ht="102.75" thickBot="1" x14ac:dyDescent="0.3">
      <c r="A54" s="9" t="s">
        <v>64</v>
      </c>
      <c r="B54" s="60">
        <v>83705</v>
      </c>
      <c r="C54" s="36">
        <v>0</v>
      </c>
      <c r="D54" s="14">
        <v>0</v>
      </c>
      <c r="E54" s="15">
        <f t="shared" ref="E54" si="20">D54-C54</f>
        <v>0</v>
      </c>
      <c r="F54" s="16" t="e">
        <f t="shared" ref="F54" si="21">E54/C54</f>
        <v>#DIV/0!</v>
      </c>
      <c r="G54" s="26"/>
      <c r="H54" s="73" t="s">
        <v>66</v>
      </c>
    </row>
    <row r="55" spans="1:8" ht="39" thickBot="1" x14ac:dyDescent="0.3">
      <c r="A55" s="9" t="s">
        <v>62</v>
      </c>
      <c r="B55" s="38">
        <v>0</v>
      </c>
      <c r="C55" s="36">
        <v>0</v>
      </c>
      <c r="D55" s="48">
        <v>65459</v>
      </c>
      <c r="E55" s="15">
        <f t="shared" si="18"/>
        <v>65459</v>
      </c>
      <c r="F55" s="16" t="e">
        <f t="shared" si="19"/>
        <v>#DIV/0!</v>
      </c>
      <c r="G55" s="26"/>
      <c r="H55" s="73" t="s">
        <v>65</v>
      </c>
    </row>
    <row r="56" spans="1:8" x14ac:dyDescent="0.25">
      <c r="A56" s="6"/>
      <c r="B56" s="20"/>
      <c r="C56" s="20"/>
      <c r="D56" s="20"/>
      <c r="E56" s="20"/>
      <c r="F56" s="20"/>
      <c r="G56" s="20"/>
      <c r="H56" s="6"/>
    </row>
    <row r="57" spans="1:8" x14ac:dyDescent="0.25">
      <c r="A57" s="3" t="s">
        <v>50</v>
      </c>
      <c r="H57" s="87" t="s">
        <v>88</v>
      </c>
    </row>
    <row r="58" spans="1:8" x14ac:dyDescent="0.25">
      <c r="A58" s="3" t="s">
        <v>51</v>
      </c>
    </row>
    <row r="59" spans="1:8" x14ac:dyDescent="0.25">
      <c r="A59" s="3" t="s">
        <v>52</v>
      </c>
    </row>
    <row r="61" spans="1:8" x14ac:dyDescent="0.25">
      <c r="A61" s="77"/>
      <c r="B61" s="77"/>
      <c r="C61" s="77"/>
      <c r="D61" s="77"/>
      <c r="E61" s="77"/>
      <c r="F61" s="77"/>
      <c r="G61" s="23"/>
    </row>
  </sheetData>
  <customSheetViews>
    <customSheetView guid="{93C35C07-5A90-45AB-A2C2-CF98E82FB2E9}" scale="110" showPageBreaks="1">
      <selection activeCell="G4" sqref="G4"/>
      <pageMargins left="0.70866141732283472" right="0.70866141732283472" top="0.74803149606299213" bottom="0.74803149606299213" header="0.31496062992125984" footer="0.31496062992125984"/>
      <pageSetup paperSize="9" orientation="landscape" r:id="rId1"/>
      <headerFooter differentFirst="1"/>
    </customSheetView>
  </customSheetViews>
  <mergeCells count="9">
    <mergeCell ref="A2:H2"/>
    <mergeCell ref="B4:H4"/>
    <mergeCell ref="B5:H5"/>
    <mergeCell ref="A61:F61"/>
    <mergeCell ref="A7:H7"/>
    <mergeCell ref="A25:H25"/>
    <mergeCell ref="A33:H33"/>
    <mergeCell ref="A34:H34"/>
    <mergeCell ref="A26:H26"/>
  </mergeCells>
  <printOptions horizontalCentered="1"/>
  <pageMargins left="0.39370078740157483" right="0.39370078740157483" top="0.59055118110236227" bottom="0.59055118110236227" header="0.31496062992125984" footer="0.31496062992125984"/>
  <pageSetup paperSize="9" scale="81" fitToHeight="2" orientation="landscape" r:id="rId2"/>
  <headerFooter>
    <oddFooter>&amp;R&amp;P (&amp;N)</oddFooter>
  </headerFooter>
  <drawing r:id="rId3"/>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Rezultāti</vt:lpstr>
      <vt:lpstr>Rezultāti!Print_Area</vt:lpstr>
      <vt:lpstr>Rezultāti!Print_Titles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Kristine Priede</dc:creator>
  <cp:lastModifiedBy>Alīna Hermane</cp:lastModifiedBy>
  <cp:lastPrinted>2024-04-17T08:09:57Z</cp:lastPrinted>
  <dcterms:created xsi:type="dcterms:W3CDTF">2006-09-16T00:00:00Z</dcterms:created>
  <dcterms:modified xsi:type="dcterms:W3CDTF">2024-05-23T10:56:32Z</dcterms:modified>
</cp:coreProperties>
</file>