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1-LPS\Users$\natalija.rate\Desktop\INFO MĀJAS LAPAS\3.sadaļā\"/>
    </mc:Choice>
  </mc:AlternateContent>
  <bookViews>
    <workbookView xWindow="-120" yWindow="-120" windowWidth="29040" windowHeight="15840"/>
  </bookViews>
  <sheets>
    <sheet name="Rezultāti" sheetId="1" r:id="rId1"/>
    <sheet name="Instrukcija" sheetId="2" r:id="rId2"/>
  </sheets>
  <definedNames>
    <definedName name="E_pasts">Rezultāti!$B$67</definedName>
    <definedName name="EBITDA_Fakts1_EUR">Rezultāti!$B$43</definedName>
    <definedName name="EBITDA_Fakts2_EUR">Rezultāti!$D$43</definedName>
    <definedName name="EBITDA_Plans2_EUR">Rezultāti!$C$43</definedName>
    <definedName name="Iemaksatas_dividendes_Fakts1_EUR">Rezultāti!$B$50</definedName>
    <definedName name="Iemaksatas_dividendes_Fakts2_EUR">Rezultāti!$D$50</definedName>
    <definedName name="Iemaksatas_dividendes_Plans2_EUR">Rezultāti!$C$50</definedName>
    <definedName name="Investicijas_Fakts1_EUR">Rezultāti!$B$49</definedName>
    <definedName name="Investicijas_Fakts2_EUR">Rezultāti!$D$49</definedName>
    <definedName name="Investicijas_Plans2_EUR">Rezultāti!$C$49</definedName>
    <definedName name="Izlietotais_finansejums_Fakts1_EUR">Rezultāti!$B$52</definedName>
    <definedName name="Izlietotais_finansejums_Fakts2_EUR">Rezultāti!$D$52</definedName>
    <definedName name="Izlietotais_finansejums_Plans2_EUR">Rezultāti!$C$52</definedName>
    <definedName name="Kapitalsabiedribas_nosaukums">Rezultāti!$B$8</definedName>
    <definedName name="Kapitalsabiedribas_reg_nr">Rezultāti!$B$9</definedName>
    <definedName name="Kopeja_likviditate_Fakts1_koef">Rezultāti!$B$46</definedName>
    <definedName name="Kopeja_likviditate_Fakts2_koef">Rezultāti!$D$46</definedName>
    <definedName name="Kopeja_likviditate_Plans2_koef">Rezultāti!$C$46</definedName>
    <definedName name="MK_lemuma_pelnas_izlietojums_Fakts1_EUR">Rezultāti!$B$60</definedName>
    <definedName name="MK_lemuma_pelnas_izlietojums_Fakts2_EUR">Rezultāti!$D$60</definedName>
    <definedName name="MK_lemuma_pelnas_izlietojums_Plans2_EUR">Rezultāti!$C$60</definedName>
    <definedName name="Neto_apgrozijums_Fakts1_EUR">Rezultāti!$B$41</definedName>
    <definedName name="Neto_apgrozijums_Fakts2_EUR">Rezultāti!$D$41</definedName>
    <definedName name="Neto_apgrozijums_Plans2_EUR">Rezultāti!$C$41</definedName>
    <definedName name="Pamatdarbibas_naudas_plusma_Fakts1_EUR">Rezultāti!$B$48</definedName>
    <definedName name="Pamatdarbibas_naudas_plusma_Fakts2_EUR">Rezultāti!$D$48</definedName>
    <definedName name="Pamatdarbibas_naudas_plusma_Plans2_EUR">Rezultāti!$C$48</definedName>
    <definedName name="Parskata_gads">Rezultāti!$B$10</definedName>
    <definedName name="pasu_kapitals_Fakts1_EUR">Rezultāti!$B$44</definedName>
    <definedName name="pasu_kapitals_Fakts2_EUR">Rezultāti!$D$44</definedName>
    <definedName name="pasu_kapitals_Plans2_EUR">Rezultāti!$C$44</definedName>
    <definedName name="Pelna_vai_zaudejumi_Fakts1_EUR">Rezultāti!$B$42</definedName>
    <definedName name="Pelna_vai_zaudejumi_Fakts2_EUR">Rezultāti!$D$42</definedName>
    <definedName name="Pelna_vai_zaudejumi_Plans2_EUR">Rezultāti!$C$42</definedName>
    <definedName name="_xlnm.Print_Area" localSheetId="0">Rezultāti!$A$1:$H$69</definedName>
    <definedName name="_xlnm.Print_Titles" localSheetId="0">Rezultāti!$13:$13</definedName>
    <definedName name="ROE_Fakts1_procenti">Rezultāti!$B$45</definedName>
    <definedName name="ROE_Fakts2_procenti">Rezultāti!$D$45</definedName>
    <definedName name="ROE_Plans2_procenti">Rezultāti!$C$45</definedName>
    <definedName name="Sagatavosanas_datums">Rezultāti!$H$65</definedName>
    <definedName name="Sagatavotajs">Rezultāti!$B$65</definedName>
    <definedName name="Saistibas_pret_pasu_kapitals_Fakts1_procenti">Rezultāti!$B$47</definedName>
    <definedName name="Saistibas_pret_pasu_kapitals_Fakts2_procenti">Rezultāti!$D$47</definedName>
    <definedName name="Saistibas_pret_pasu_kapitals_Plans2_procenti">Rezultāti!$C$47</definedName>
    <definedName name="Sanemtais_finansejums_Fakts1_EUR">Rezultāti!$B$51</definedName>
    <definedName name="Sanemtais_finansejums_Fakts2_EUR">Rezultāti!$D$51</definedName>
    <definedName name="Sanemtais_finansejums_Plans2_EUR">Rezultāti!$C$51</definedName>
    <definedName name="Talrunis">Rezultāti!$B$66</definedName>
  </definedNames>
  <calcPr calcId="152511"/>
  <customWorkbookViews>
    <customWorkbookView name="Kristīne Priede - Personal View" guid="{93C35C07-5A90-45AB-A2C2-CF98E82FB2E9}" mergeInterval="0" personalView="1" maximized="1" windowWidth="1916" windowHeight="802" activeSheetId="1"/>
  </customWorkbookViews>
</workbook>
</file>

<file path=xl/calcChain.xml><?xml version="1.0" encoding="utf-8"?>
<calcChain xmlns="http://schemas.openxmlformats.org/spreadsheetml/2006/main">
  <c r="E35" i="1" l="1"/>
  <c r="F35" i="1" s="1"/>
  <c r="E36" i="1"/>
  <c r="F36" i="1" s="1"/>
  <c r="E37" i="1"/>
  <c r="F37" i="1" s="1"/>
  <c r="E29" i="1"/>
  <c r="F29" i="1" s="1"/>
  <c r="E28" i="1"/>
  <c r="F28" i="1" s="1"/>
  <c r="E27" i="1"/>
  <c r="F27" i="1" s="1"/>
  <c r="E25" i="1"/>
  <c r="F25" i="1" s="1"/>
  <c r="E24" i="1"/>
  <c r="F24" i="1" s="1"/>
  <c r="E23" i="1"/>
  <c r="F23" i="1" s="1"/>
  <c r="E22" i="1"/>
  <c r="F22" i="1" s="1"/>
  <c r="E21" i="1"/>
  <c r="F21" i="1" s="1"/>
  <c r="E20" i="1"/>
  <c r="F20" i="1" s="1"/>
  <c r="E19" i="1"/>
  <c r="F19" i="1" s="1"/>
  <c r="E18" i="1"/>
  <c r="F18" i="1" s="1"/>
  <c r="E17" i="1"/>
  <c r="F17" i="1" s="1"/>
  <c r="E16" i="1"/>
  <c r="F16" i="1" s="1"/>
  <c r="D45" i="1" l="1"/>
  <c r="C45" i="1"/>
  <c r="B45" i="1"/>
  <c r="E41" i="1"/>
  <c r="F41" i="1" s="1"/>
  <c r="E63" i="1"/>
  <c r="F63" i="1" s="1"/>
  <c r="E62" i="1"/>
  <c r="F62" i="1" s="1"/>
  <c r="E61" i="1"/>
  <c r="F61" i="1" s="1"/>
  <c r="D60" i="1"/>
  <c r="C60" i="1"/>
  <c r="B60" i="1"/>
  <c r="E59" i="1"/>
  <c r="F59" i="1" s="1"/>
  <c r="E45" i="1" l="1"/>
  <c r="F45" i="1" s="1"/>
  <c r="E60" i="1"/>
  <c r="F60" i="1" s="1"/>
  <c r="D52" i="1"/>
  <c r="C52" i="1"/>
  <c r="B52" i="1"/>
  <c r="E58" i="1"/>
  <c r="F58" i="1" s="1"/>
  <c r="E55" i="1"/>
  <c r="F55" i="1" s="1"/>
  <c r="E43" i="1"/>
  <c r="F43" i="1" s="1"/>
  <c r="E44" i="1"/>
  <c r="F44" i="1" s="1"/>
  <c r="E42" i="1" l="1"/>
  <c r="F42" i="1" s="1"/>
  <c r="E51" i="1"/>
  <c r="F51" i="1" s="1"/>
  <c r="E46" i="1"/>
  <c r="F46" i="1" s="1"/>
  <c r="E53" i="1" l="1"/>
  <c r="F53" i="1" s="1"/>
  <c r="E54" i="1"/>
  <c r="F54" i="1" s="1"/>
  <c r="E56" i="1"/>
  <c r="F56" i="1" s="1"/>
  <c r="E57" i="1"/>
  <c r="F57" i="1" s="1"/>
  <c r="E14" i="1"/>
  <c r="F14" i="1" s="1"/>
  <c r="E33" i="1" l="1"/>
  <c r="F33" i="1" s="1"/>
  <c r="E52" i="1"/>
  <c r="F52" i="1" s="1"/>
  <c r="E50" i="1"/>
  <c r="F50" i="1" s="1"/>
  <c r="E49" i="1"/>
  <c r="F49" i="1" s="1"/>
  <c r="E48" i="1"/>
  <c r="F48" i="1" s="1"/>
  <c r="E47" i="1"/>
  <c r="F47" i="1" s="1"/>
  <c r="E34" i="1"/>
  <c r="F34" i="1" s="1"/>
  <c r="F15" i="1"/>
</calcChain>
</file>

<file path=xl/comments1.xml><?xml version="1.0" encoding="utf-8"?>
<comments xmlns="http://schemas.openxmlformats.org/spreadsheetml/2006/main">
  <authors>
    <author>Aigars Sauss</author>
    <author>Kristīne Priede</author>
  </authors>
  <commentList>
    <comment ref="G13" authorId="0" shapeId="0">
      <text>
        <r>
          <rPr>
            <sz val="9"/>
            <color indexed="81"/>
            <rFont val="Tahoma"/>
            <family val="2"/>
            <charset val="186"/>
          </rPr>
          <t>nav obligāti aizpildāms par visiem mērķiem, tikai par būtiskākajiem un vēstulē minētajiem - neto apgrozījums, peļņa vai zaudējumi, investīciju plāna izpilde</t>
        </r>
      </text>
    </comment>
    <comment ref="H13" authorId="1" shapeId="0">
      <text>
        <r>
          <rPr>
            <sz val="11"/>
            <color indexed="81"/>
            <rFont val="Tahoma"/>
            <family val="2"/>
            <charset val="186"/>
          </rPr>
          <t xml:space="preserve">skaidrojums jāsniedz par </t>
        </r>
        <r>
          <rPr>
            <b/>
            <sz val="11"/>
            <color indexed="81"/>
            <rFont val="Tahoma"/>
            <family val="2"/>
            <charset val="186"/>
          </rPr>
          <t>visām</t>
        </r>
        <r>
          <rPr>
            <sz val="11"/>
            <color indexed="81"/>
            <rFont val="Tahoma"/>
            <family val="2"/>
            <charset val="186"/>
          </rPr>
          <t xml:space="preserve"> novirzēm (arī pozitīvām!). Par būtiskām uzskatāmas novirzes, kas pārsniedz 15%.</t>
        </r>
      </text>
    </comment>
    <comment ref="A14" authorId="1" shapeId="0">
      <text>
        <r>
          <rPr>
            <sz val="11"/>
            <color indexed="81"/>
            <rFont val="Tahoma"/>
            <family val="2"/>
            <charset val="186"/>
          </rPr>
          <t>visur, kur minēts mērķis Nr. ..., ir jāieraksta konkrētais izvirzītas mērķis no stratēģijas vai cita apstiprināta plānošanas dokumenta!</t>
        </r>
        <r>
          <rPr>
            <sz val="11"/>
            <color indexed="81"/>
            <rFont val="Tahoma"/>
            <family val="2"/>
            <charset val="186"/>
          </rPr>
          <t xml:space="preserve">
</t>
        </r>
      </text>
    </comment>
    <comment ref="F14" authorId="1" shapeId="0">
      <text>
        <r>
          <rPr>
            <sz val="11"/>
            <color indexed="81"/>
            <rFont val="Tahoma"/>
            <family val="2"/>
            <charset val="186"/>
          </rPr>
          <t xml:space="preserve">formulas un aprēķini doti paraugam! 
</t>
        </r>
      </text>
    </comment>
    <comment ref="G32" authorId="0" shapeId="0">
      <text>
        <r>
          <rPr>
            <sz val="9"/>
            <color indexed="81"/>
            <rFont val="Tahoma"/>
            <family val="2"/>
            <charset val="186"/>
          </rPr>
          <t>nav obligāti aizpildāms par visiem mērķiem, tikai par būtiskākajiem un vēstulē minētajiem - neto apgrozījums, peļņa vai zaudējumi, investīciju plāna izpilde</t>
        </r>
      </text>
    </comment>
    <comment ref="G40" authorId="0" shapeId="0">
      <text>
        <r>
          <rPr>
            <sz val="9"/>
            <color indexed="81"/>
            <rFont val="Tahoma"/>
            <family val="2"/>
            <charset val="186"/>
          </rPr>
          <t>nav obligāti aizpildāms par visiem mērķiem, tikai par būtiskākajiem un vēstulē minētajiem - neto apgrozījums, peļņa vai zaudējumi, investīciju plāna izpilde</t>
        </r>
      </text>
    </comment>
    <comment ref="F41" authorId="1" shapeId="0">
      <text>
        <r>
          <rPr>
            <sz val="11"/>
            <color indexed="81"/>
            <rFont val="Tahoma"/>
            <family val="2"/>
            <charset val="186"/>
          </rPr>
          <t xml:space="preserve">formulas un aprēķini doti paraugam! 
</t>
        </r>
      </text>
    </comment>
    <comment ref="A60" authorId="1" shapeId="0">
      <text>
        <r>
          <rPr>
            <sz val="11"/>
            <color indexed="81"/>
            <rFont val="Tahoma"/>
            <family val="2"/>
            <charset val="186"/>
          </rPr>
          <t>Ik gadu Ministru kabinets pēc kapitāla daļu turētāja priekšlikuma atļauj kapitālsabiedrībām izmaksāt dividendēs atšķirīgu peļņas daļu, nekā tas noteikts normatīvajos aktos, lemjot arī par konkrētiem mērķiem, kuriem šādā gadījumā tiek novirzīta dividendēs neizmaksātā peļņas daļa. Lai varētu izsekot ar Ministru kabineta lēmumu atstātās peļņas daļas izlietojumam mērķu īstenošanai, informācijas iesniegšanas forma ir papildināta ar jaunu apakšpunktu. Apakšpunkts attiecas arī uz gadījumiem, kad Ministru kabinets atļāvis apstiprināt vidēja termiņa darbības stratēģiju, kurā plānota atšķirīga dividendēs izmaksājamā peļņas daļa. Šādā gadījumā šeit iekļauj informāciju par finanšu līdzekļu izlietojumu tiem mērķiem, kas stratēģijā plānoti attiecīgajam pārskata gadam un kuriem bija plānots novirzīt to peļņas daļu, kura atbilstoši Ministru kabineta lēmuma atstāta kapitālsabiedrības rīcībā konkrētu mērķu vai  investīciju plāna īstenošanai.</t>
        </r>
      </text>
    </comment>
    <comment ref="H65" authorId="0" shapeId="0">
      <text>
        <r>
          <rPr>
            <sz val="9"/>
            <color indexed="81"/>
            <rFont val="Tahoma"/>
            <family val="2"/>
            <charset val="186"/>
          </rPr>
          <t>Formāts - dd.mm.yyyy un gadam jābūt - 2026</t>
        </r>
      </text>
    </comment>
  </commentList>
</comments>
</file>

<file path=xl/sharedStrings.xml><?xml version="1.0" encoding="utf-8"?>
<sst xmlns="http://schemas.openxmlformats.org/spreadsheetml/2006/main" count="182" uniqueCount="120">
  <si>
    <t>Finanšu mērķi</t>
  </si>
  <si>
    <t>Rādītāji</t>
  </si>
  <si>
    <t>Finanšu rādītāji</t>
  </si>
  <si>
    <t>neto apgrozījums, EUR</t>
  </si>
  <si>
    <t>peļņa pirms procentu maksājumiem, nodokļiem, nolietojuma un amortizācijas atskaitījumiem (EBITDA), EUR</t>
  </si>
  <si>
    <t>pašu kapitāls, EUR</t>
  </si>
  <si>
    <t>pašu kapitāla atdeve (ROE), %</t>
  </si>
  <si>
    <t>Nefinanšu mērķi</t>
  </si>
  <si>
    <t>Novirze  no plānotā, %</t>
  </si>
  <si>
    <t>saistības pret pašu kapitālu, %</t>
  </si>
  <si>
    <t>kopējais likviditātes rādītājs</t>
  </si>
  <si>
    <t>Sagatavotājs: V.Uzvārds</t>
  </si>
  <si>
    <t xml:space="preserve">Sagatavošanas datums: </t>
  </si>
  <si>
    <t>Tālrunis:</t>
  </si>
  <si>
    <t>E-pasts:</t>
  </si>
  <si>
    <t>Mērķis</t>
  </si>
  <si>
    <t>pašvaldības budžeta finansējums, mērķis Nr.1, EUR</t>
  </si>
  <si>
    <t>pašvaldības budžeta finansējums, mērķis Nr.2, EUR</t>
  </si>
  <si>
    <t>Informācija par kapitālsabiedrības darbības rezultātiem</t>
  </si>
  <si>
    <t>Kapitālsabiedrības nosaukums:</t>
  </si>
  <si>
    <t>Novirze  no plānotā</t>
  </si>
  <si>
    <t>Pārskata gads:</t>
  </si>
  <si>
    <t>citi kapitālsabiedrības vidēja termiņa darbības stratēģijā minētie finanšu rādītāji</t>
  </si>
  <si>
    <t>peļņa vai zaudējumi, EUR</t>
  </si>
  <si>
    <t>pamatdarbības neto naudas plūsma, EUR</t>
  </si>
  <si>
    <t>investīciju plāna izpilde, EUR</t>
  </si>
  <si>
    <t>valsts budžetā iemaksātās dividendes pārskata periodā, EUR</t>
  </si>
  <si>
    <r>
      <t xml:space="preserve">no valsts un pašvaldību budžeta tieši vai netieši </t>
    </r>
    <r>
      <rPr>
        <u/>
        <sz val="10"/>
        <color theme="1"/>
        <rFont val="Times New Roman"/>
        <family val="1"/>
        <charset val="186"/>
      </rPr>
      <t xml:space="preserve">saņemtais finansējums </t>
    </r>
    <r>
      <rPr>
        <sz val="10"/>
        <color theme="1"/>
        <rFont val="Times New Roman"/>
        <family val="1"/>
        <charset val="186"/>
      </rPr>
      <t>(dotācijas, maksa par pakalpojumiem un citi finanšu līdzekļi) kopā, EUR</t>
    </r>
  </si>
  <si>
    <t>....</t>
  </si>
  <si>
    <t>Mērķis Nr. 2, EUR</t>
  </si>
  <si>
    <r>
      <t xml:space="preserve">no valsts un pašvaldību budžeta tieši vai netieši </t>
    </r>
    <r>
      <rPr>
        <u/>
        <sz val="10"/>
        <color theme="1"/>
        <rFont val="Times New Roman"/>
        <family val="1"/>
        <charset val="186"/>
      </rPr>
      <t>saņemtā finansējuma izlietojums</t>
    </r>
    <r>
      <rPr>
        <sz val="10"/>
        <color theme="1"/>
        <rFont val="Times New Roman"/>
        <family val="1"/>
        <charset val="186"/>
      </rPr>
      <t xml:space="preserve"> (dotācijas, maksa par pakalpojumiem un citi finanšu līdzekļi) kopā, EUR</t>
    </r>
  </si>
  <si>
    <t>Ar Ministru kabineta lēmumu atstātās peļņas daļas izlietojums kopā, EUR</t>
  </si>
  <si>
    <t>Pielikums</t>
  </si>
  <si>
    <t>Ministru kabineta</t>
  </si>
  <si>
    <t>2016. gada 9. februāra</t>
  </si>
  <si>
    <t>noteikumiem Nr.  95</t>
  </si>
  <si>
    <t>0 un 0%</t>
  </si>
  <si>
    <t>Būtiska (Force majeure) ietekme, EUR (vai attiecīgā mērvienība) un % no Novirzes no plānotā, var būt gan ar + gan - zīmi</t>
  </si>
  <si>
    <t xml:space="preserve">Valdes skaidrojums par novirzēm. </t>
  </si>
  <si>
    <t>-1,00 un -10% (Krievijas-Ukrainas karš, tirgus daļas zudums sankciju dēļ, citi force majeure iemesli)</t>
  </si>
  <si>
    <t>Kapitālsabiedrības reģ. nr.:</t>
  </si>
  <si>
    <t>Instrukcija.</t>
  </si>
  <si>
    <t>2. Sadaļā "Finanšu rādītāji" lūdzam datus zemāk sniegt tikai un vienīgi EUR vērtībās, nevis tūkst. EUR vai kā citādi.</t>
  </si>
  <si>
    <t>1.Lūdzu nepārvietot, nekopēt zaļos laukus un to rindas, zaļajās rindās lūdzam arī īpaši nemainīt to struktūru - datus ievadīt jau sagatavotajās vietās. Rindas un kolonnas pirms un pēc var ievietot, taču nekopējot zaļās rindas un kolonnas.</t>
  </si>
  <si>
    <t>Ar instrukciju iepazinos.  :)</t>
  </si>
  <si>
    <t xml:space="preserve">3. Atsevišķās šūnās ir pievienotas parauga vērtības un skaidrojoši komentāri, lai precizētu veidlapas aizpildīšanu, ko nepieciešams aizpildīt ar savām vērtībām vai izdzēst pirms informācijas nosūtīšanas.  </t>
  </si>
  <si>
    <t>VSIA Piejūras slimnīca</t>
  </si>
  <si>
    <t>Fakts iepriekšējā gadā (2024)</t>
  </si>
  <si>
    <t>Plānotais pārskata gadā (2025)</t>
  </si>
  <si>
    <t>Fakts pārskata gadā (2025)</t>
  </si>
  <si>
    <t>2. Praktizējošo ārstu (bez zobārstiem un rezidentiem) un praktizējošo māsu skaita attiecība</t>
  </si>
  <si>
    <t>1. Kopējais stacionāro gultu skaits  (perioda (gada) beigās)</t>
  </si>
  <si>
    <t>koeficients(ārsti/māsas)</t>
  </si>
  <si>
    <t>13/45</t>
  </si>
  <si>
    <t>15/57</t>
  </si>
  <si>
    <t>14/57</t>
  </si>
  <si>
    <t>3. Iestādē strādājošo ārstniecības personu vecuma grupā 25-40 gadiem īpatsvars no kopējā iestādē strādājošo ārstniecības personu skaita, %</t>
  </si>
  <si>
    <t>24.14</t>
  </si>
  <si>
    <t>24.00</t>
  </si>
  <si>
    <t>24.09</t>
  </si>
  <si>
    <t>4. Vidējais ārstēšanās ilgums, dienas</t>
  </si>
  <si>
    <t>30.74</t>
  </si>
  <si>
    <t>21.31</t>
  </si>
  <si>
    <t>19.55</t>
  </si>
  <si>
    <t>5. Gultu noslodze, %</t>
  </si>
  <si>
    <t>93.30</t>
  </si>
  <si>
    <t>89.20</t>
  </si>
  <si>
    <t>87.04</t>
  </si>
  <si>
    <t>6. Pacientu ar šizofrēniju, šizotipiskiem traucējumiem vai murgiem neatliekama atkārtota stacionēšana 30 dienu laikā tajā pašā stacionārajā ārstniecības iestādē,%</t>
  </si>
  <si>
    <t>4.28</t>
  </si>
  <si>
    <t>4.26</t>
  </si>
  <si>
    <t>7. Uz mājām izrakstīto pacientu, kuri atkārtoti hospitalizēti tajā pašā vai nākamajā dienā (neieskaitot pacientus, kuriem nākamā hospitalizācija ir aprūpe vai rehabilitācija), skaits</t>
  </si>
  <si>
    <t>8</t>
  </si>
  <si>
    <t>11</t>
  </si>
  <si>
    <t>īpatsvars, %</t>
  </si>
  <si>
    <t>0.64</t>
  </si>
  <si>
    <t>0.48</t>
  </si>
  <si>
    <t>8. Ārstniecības personu īpatsvars, kas attiecīgajā periodā veic virsstundu darbu, no kopējā iestādē strādājošo ārstniecības personu skaita %, tai skaitā:</t>
  </si>
  <si>
    <t>8.1. ārsti</t>
  </si>
  <si>
    <t>8.2. māsas</t>
  </si>
  <si>
    <t>4.96</t>
  </si>
  <si>
    <t>10.63</t>
  </si>
  <si>
    <t>4.93</t>
  </si>
  <si>
    <t>10.60</t>
  </si>
  <si>
    <t>4.77</t>
  </si>
  <si>
    <t>5.13</t>
  </si>
  <si>
    <t xml:space="preserve">Ņemot vērā, ka  no 2025.gada jūlija mēneša ir pārstrukturizēts darba grafiks māsām un māsu palīgiem Slimnīcas stacionāra nodaļās, ir samazinājies māsu un māsu palīgu skaits, kas veic virsstundu darbu. </t>
  </si>
  <si>
    <t>9. Vidējais nostrādāto virsstundu skaits  uz vienu ārstniecības personu, kas attiecīgajā periodā veic virsstundu darbu, gadā, tai skaitā:</t>
  </si>
  <si>
    <t>9.1. ārsti</t>
  </si>
  <si>
    <t>9.2. māsas</t>
  </si>
  <si>
    <t>109.74</t>
  </si>
  <si>
    <t>106</t>
  </si>
  <si>
    <t>72.68</t>
  </si>
  <si>
    <t>16.71</t>
  </si>
  <si>
    <t>14</t>
  </si>
  <si>
    <t>10.86</t>
  </si>
  <si>
    <t>Novirze no plānotā skaidrojama ar to, ka  ievērojami samazinājies virsstundu darbā nodarbināto māsu un māsu palīgu skaits, tāpēc ir samazinājies arī virsstundu darbā nodarbināto ārstniecības personu īpatsvars no kopējā ārstniecības personu skaita.</t>
  </si>
  <si>
    <t>10. Letalitāte stacionārā, %</t>
  </si>
  <si>
    <t>2.0</t>
  </si>
  <si>
    <t>1.82</t>
  </si>
  <si>
    <t>1. Peļņa vai zaudējumi, euro</t>
  </si>
  <si>
    <t>2. Pamatdarbības neto naudas plūsma, euro</t>
  </si>
  <si>
    <t>3. Kopējās likviditātes rādītājs</t>
  </si>
  <si>
    <t>4. Kapitāla struktūra (saistības pret pašu kapitālu), %</t>
  </si>
  <si>
    <t>5. Investīciju plāna izpilde, euro</t>
  </si>
  <si>
    <t xml:space="preserve">2025.gadā ir veikta Uzņēmšanas nodaļas rekonstrukcija un ar 01.09. ievesta ekspluatācijā. Veikts avasa maksājums (PVN ieskaitot)  ES Atveseļošanas fonda projektā, kura ietvaros tiek veikta ēkas Jūrmalas iela 2 (kad.Nr.17000400213031) infrastruktūras attīstība. </t>
  </si>
  <si>
    <t>Ieņēmumi no valsts apmaksātiem veselības aprūpes pakalpojumiem, EUR</t>
  </si>
  <si>
    <t>Ieņēmumi no valsts atbalsta  uznēmuma digitalizācijai, EUR</t>
  </si>
  <si>
    <t xml:space="preserve">Uzņemšanas nodaļas rekonstrukcijai </t>
  </si>
  <si>
    <t>N.Rāte</t>
  </si>
  <si>
    <t>natalija.rate@lps.gov.lv</t>
  </si>
  <si>
    <t xml:space="preserve">Novirzes saistītas ar narkoloģijas profila pakalpojuma ieviešanu. Sākotnēji tika paredzēts lielāks gultu skaits, bet atbilstoši finansējuma apjomam tika samazināts stacionāro gultu skaits. </t>
  </si>
  <si>
    <t xml:space="preserve">Novirzes saistītas ar narkoloģijas profila pakalpojuma ieviešanu un attiecīgā profila specifiku. </t>
  </si>
  <si>
    <t>Mērķa sasniegšanas novirze skaidrojama ar to, ka neatliekamie psihiatrijas profila stacionārie veselības aprūpes pakalpojumi bija nepieciešami būtiski lielākam pacientu skaitam un slimnīca tos ir sniegusi būtiski nepalielinot izdevumus. Papilduis slimnīca ir strādājusi, lai mazinātu faktiskos izdevumus.</t>
  </si>
  <si>
    <t>Novirze galvenokārt viedojusies, jo gada beigās NVD veica maksājumus par pārstrādātajiem/faktiski sniegtajiem veselības aprūpes pakalpojumiem, ka arī no papildus ieņemumiem (rezidenta apmācība, lūžnu utilizācija)</t>
  </si>
  <si>
    <t>Novirze saistīts ar naudas līdzekļu atlikumu samazīnajumu, pamatojoties un investīcijas plāna pārpildi un īstermiņā kreditoru pieaugumu gada beigās.</t>
  </si>
  <si>
    <t>Novirze saistīts ar naudas līdzekļu atlikumu samazīnajumu, pamatojoties un investīcijas plāna pārpildi un īstermiņā kreditoru pieaugumu.</t>
  </si>
  <si>
    <t>4.51</t>
  </si>
  <si>
    <t>4</t>
  </si>
  <si>
    <t>0.38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</si>
</sst>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2"/>
      <color theme="1"/>
      <name val="Times New Roman"/>
      <family val="1"/>
      <charset val="186"/>
    </font>
    <font>
      <sz val="10"/>
      <color theme="1"/>
      <name val="Times New Roman"/>
      <family val="1"/>
      <charset val="186"/>
    </font>
    <font>
      <b/>
      <sz val="10"/>
      <color theme="1"/>
      <name val="Times New Roman"/>
      <family val="1"/>
      <charset val="186"/>
    </font>
    <font>
      <sz val="9"/>
      <color theme="1"/>
      <name val="Times New Roman"/>
      <family val="1"/>
      <charset val="186"/>
    </font>
    <font>
      <sz val="10"/>
      <color rgb="FF0070C0"/>
      <name val="Times New Roman"/>
      <family val="1"/>
      <charset val="186"/>
    </font>
    <font>
      <b/>
      <sz val="11"/>
      <color theme="1"/>
      <name val="Calibri"/>
      <family val="2"/>
      <charset val="186"/>
      <scheme val="minor"/>
    </font>
    <font>
      <b/>
      <sz val="11"/>
      <color theme="1"/>
      <name val="Times New Roman"/>
      <family val="1"/>
      <charset val="186"/>
    </font>
    <font>
      <sz val="10"/>
      <name val="Times New Roman"/>
      <family val="1"/>
      <charset val="186"/>
    </font>
    <font>
      <u/>
      <sz val="10"/>
      <color theme="1"/>
      <name val="Times New Roman"/>
      <family val="1"/>
      <charset val="186"/>
    </font>
    <font>
      <sz val="11"/>
      <color indexed="81"/>
      <name val="Tahoma"/>
      <family val="2"/>
      <charset val="186"/>
    </font>
    <font>
      <b/>
      <sz val="11"/>
      <color indexed="81"/>
      <name val="Tahoma"/>
      <family val="2"/>
      <charset val="186"/>
    </font>
    <font>
      <b/>
      <sz val="14"/>
      <color theme="1"/>
      <name val="Times New Roman"/>
      <family val="1"/>
      <charset val="186"/>
    </font>
    <font>
      <sz val="11"/>
      <color theme="1"/>
      <name val="Times New Roman"/>
      <family val="1"/>
      <charset val="186"/>
    </font>
    <font>
      <sz val="11"/>
      <color rgb="FF000000"/>
      <name val="Times New Roman"/>
      <family val="1"/>
      <charset val="186"/>
    </font>
    <font>
      <sz val="9"/>
      <color indexed="81"/>
      <name val="Tahoma"/>
      <family val="2"/>
      <charset val="186"/>
    </font>
    <font>
      <u/>
      <sz val="11"/>
      <color theme="10"/>
      <name val="Calibri"/>
      <family val="2"/>
      <scheme val="minor"/>
    </font>
    <font>
      <b/>
      <sz val="11"/>
      <color rgb="FFFF0000"/>
      <name val="Times New Roman"/>
      <family val="1"/>
      <charset val="186"/>
    </font>
    <font>
      <b/>
      <sz val="10"/>
      <color rgb="FFFF0000"/>
      <name val="Times New Roman"/>
      <family val="1"/>
      <charset val="186"/>
    </font>
    <font>
      <i/>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7" fillId="0" borderId="0" applyNumberFormat="0" applyFill="0" applyBorder="0" applyAlignment="0" applyProtection="0"/>
  </cellStyleXfs>
  <cellXfs count="72">
    <xf numFmtId="0" fontId="0" fillId="0" borderId="0" xfId="0"/>
    <xf numFmtId="0" fontId="3" fillId="0" borderId="5" xfId="0" applyFont="1" applyBorder="1" applyAlignment="1">
      <alignment vertical="center" wrapText="1"/>
    </xf>
    <xf numFmtId="4" fontId="3" fillId="0" borderId="6" xfId="0" applyNumberFormat="1"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0" fillId="0" borderId="0" xfId="0" applyAlignment="1">
      <alignment horizontal="center" vertical="center"/>
    </xf>
    <xf numFmtId="0" fontId="0" fillId="0" borderId="8" xfId="0" applyBorder="1"/>
    <xf numFmtId="0" fontId="8" fillId="0" borderId="0" xfId="0" applyFont="1" applyAlignment="1">
      <alignment horizontal="center" wrapText="1"/>
    </xf>
    <xf numFmtId="0" fontId="9" fillId="0" borderId="5" xfId="0" applyFont="1" applyBorder="1" applyAlignment="1">
      <alignment vertical="center" wrapText="1"/>
    </xf>
    <xf numFmtId="0" fontId="3" fillId="0" borderId="5" xfId="0" applyFont="1" applyBorder="1" applyAlignment="1">
      <alignment horizontal="left" vertical="center" wrapText="1" indent="1"/>
    </xf>
    <xf numFmtId="0" fontId="9" fillId="2" borderId="1" xfId="0" applyFont="1" applyFill="1" applyBorder="1" applyAlignment="1">
      <alignment horizontal="center" vertical="center" wrapText="1"/>
    </xf>
    <xf numFmtId="0" fontId="0" fillId="0" borderId="0" xfId="0" applyAlignment="1">
      <alignment horizontal="center"/>
    </xf>
    <xf numFmtId="4" fontId="6" fillId="2" borderId="4" xfId="0" applyNumberFormat="1" applyFont="1" applyFill="1" applyBorder="1" applyAlignment="1">
      <alignment horizontal="center" vertical="center" wrapText="1"/>
    </xf>
    <xf numFmtId="4" fontId="6" fillId="0" borderId="4" xfId="0" applyNumberFormat="1" applyFont="1" applyBorder="1" applyAlignment="1">
      <alignment horizontal="center" vertical="center" wrapText="1"/>
    </xf>
    <xf numFmtId="9" fontId="6" fillId="0" borderId="4" xfId="1" applyFont="1" applyBorder="1" applyAlignment="1">
      <alignment horizontal="center" vertical="center" wrapText="1"/>
    </xf>
    <xf numFmtId="4" fontId="3" fillId="2" borderId="6" xfId="0" applyNumberFormat="1" applyFont="1" applyFill="1" applyBorder="1" applyAlignment="1">
      <alignment horizontal="center" vertical="center" wrapText="1"/>
    </xf>
    <xf numFmtId="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9" fontId="3" fillId="0" borderId="6" xfId="1" applyFont="1" applyBorder="1" applyAlignment="1">
      <alignment horizontal="center" vertical="center" wrapText="1"/>
    </xf>
    <xf numFmtId="4" fontId="3" fillId="2" borderId="4" xfId="0" applyNumberFormat="1" applyFont="1" applyFill="1" applyBorder="1" applyAlignment="1">
      <alignment horizontal="center" vertical="center" wrapText="1"/>
    </xf>
    <xf numFmtId="4"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9" fontId="3" fillId="0" borderId="4" xfId="1" applyFont="1" applyBorder="1" applyAlignment="1">
      <alignment horizontal="center" vertical="center" wrapText="1"/>
    </xf>
    <xf numFmtId="10" fontId="3" fillId="0" borderId="6" xfId="0" applyNumberFormat="1" applyFont="1" applyBorder="1" applyAlignment="1">
      <alignment horizontal="center" vertical="center" wrapText="1"/>
    </xf>
    <xf numFmtId="0" fontId="0" fillId="0" borderId="8" xfId="0" applyBorder="1" applyAlignment="1">
      <alignment horizontal="center"/>
    </xf>
    <xf numFmtId="0" fontId="14" fillId="0" borderId="0" xfId="0" applyFont="1" applyAlignment="1">
      <alignment horizontal="right"/>
    </xf>
    <xf numFmtId="0" fontId="15" fillId="0" borderId="0" xfId="0" applyFont="1" applyAlignment="1">
      <alignment horizontal="right" vertical="center"/>
    </xf>
    <xf numFmtId="0" fontId="3" fillId="0" borderId="0" xfId="0" applyFont="1" applyAlignment="1">
      <alignment horizontal="left" vertical="center" wrapText="1"/>
    </xf>
    <xf numFmtId="0" fontId="5" fillId="0" borderId="1" xfId="0" applyFont="1" applyBorder="1" applyAlignment="1">
      <alignment horizontal="center" vertical="center" wrapText="1"/>
    </xf>
    <xf numFmtId="9" fontId="6" fillId="0" borderId="6" xfId="1" quotePrefix="1" applyFont="1" applyFill="1" applyBorder="1" applyAlignment="1">
      <alignment horizontal="center" vertical="center" wrapText="1"/>
    </xf>
    <xf numFmtId="9" fontId="3" fillId="0" borderId="6" xfId="1"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0" xfId="0" applyFont="1" applyAlignment="1">
      <alignment horizontal="right"/>
    </xf>
    <xf numFmtId="3" fontId="6" fillId="0" borderId="4" xfId="0" applyNumberFormat="1" applyFont="1" applyBorder="1" applyAlignment="1">
      <alignment horizontal="center" vertical="center" wrapText="1"/>
    </xf>
    <xf numFmtId="3" fontId="3" fillId="2" borderId="6" xfId="0" applyNumberFormat="1" applyFont="1" applyFill="1" applyBorder="1" applyAlignment="1">
      <alignment horizontal="center" vertical="center" wrapText="1"/>
    </xf>
    <xf numFmtId="3" fontId="3" fillId="0" borderId="6" xfId="0" applyNumberFormat="1" applyFont="1" applyBorder="1" applyAlignment="1">
      <alignment horizontal="center" vertical="center" wrapText="1"/>
    </xf>
    <xf numFmtId="3" fontId="3" fillId="2" borderId="4" xfId="0" applyNumberFormat="1" applyFont="1" applyFill="1" applyBorder="1" applyAlignment="1">
      <alignment horizontal="center" vertical="center" wrapText="1"/>
    </xf>
    <xf numFmtId="14" fontId="0" fillId="3" borderId="10" xfId="0" applyNumberFormat="1" applyFill="1" applyBorder="1"/>
    <xf numFmtId="0" fontId="3" fillId="3" borderId="1" xfId="0" applyFont="1" applyFill="1" applyBorder="1" applyAlignment="1">
      <alignment vertical="center" wrapText="1"/>
    </xf>
    <xf numFmtId="0" fontId="3" fillId="3" borderId="5" xfId="0" applyFont="1" applyFill="1" applyBorder="1" applyAlignment="1">
      <alignment vertical="center" wrapText="1"/>
    </xf>
    <xf numFmtId="0" fontId="9" fillId="3" borderId="5" xfId="0" applyFont="1" applyFill="1" applyBorder="1" applyAlignment="1">
      <alignment vertical="center" wrapText="1"/>
    </xf>
    <xf numFmtId="0" fontId="18" fillId="0" borderId="0" xfId="0" applyFont="1" applyAlignment="1">
      <alignment horizontal="left"/>
    </xf>
    <xf numFmtId="0" fontId="19" fillId="0" borderId="7" xfId="0" applyFont="1" applyBorder="1" applyAlignment="1">
      <alignment horizontal="left" vertical="center"/>
    </xf>
    <xf numFmtId="0" fontId="5" fillId="3" borderId="1" xfId="0" applyFont="1" applyFill="1" applyBorder="1" applyAlignment="1">
      <alignment horizontal="center" vertical="center" wrapText="1"/>
    </xf>
    <xf numFmtId="3" fontId="6" fillId="3" borderId="4" xfId="0" applyNumberFormat="1" applyFont="1" applyFill="1" applyBorder="1" applyAlignment="1">
      <alignment horizontal="center" vertical="center" wrapText="1"/>
    </xf>
    <xf numFmtId="3" fontId="3" fillId="3" borderId="6" xfId="0" applyNumberFormat="1" applyFont="1" applyFill="1" applyBorder="1" applyAlignment="1">
      <alignment horizontal="center" vertical="center" wrapText="1"/>
    </xf>
    <xf numFmtId="3" fontId="3" fillId="3" borderId="4"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4" fontId="3" fillId="3" borderId="6" xfId="0" applyNumberFormat="1" applyFont="1" applyFill="1" applyBorder="1" applyAlignment="1">
      <alignment horizontal="center" vertical="center" wrapText="1"/>
    </xf>
    <xf numFmtId="0" fontId="20" fillId="0" borderId="5" xfId="0" applyFont="1" applyBorder="1" applyAlignment="1">
      <alignment horizontal="right" vertical="center" wrapText="1"/>
    </xf>
    <xf numFmtId="49" fontId="3" fillId="2" borderId="6" xfId="0" applyNumberFormat="1" applyFont="1" applyFill="1" applyBorder="1" applyAlignment="1">
      <alignment horizontal="center" vertical="center" wrapText="1"/>
    </xf>
    <xf numFmtId="49" fontId="3" fillId="0" borderId="6" xfId="0" applyNumberFormat="1" applyFont="1" applyBorder="1" applyAlignment="1">
      <alignment horizontal="center" vertical="center" wrapText="1"/>
    </xf>
    <xf numFmtId="2" fontId="3" fillId="0" borderId="6" xfId="0" applyNumberFormat="1" applyFont="1" applyBorder="1" applyAlignment="1">
      <alignment horizontal="center" vertical="center" wrapText="1"/>
    </xf>
    <xf numFmtId="0" fontId="3" fillId="0" borderId="5" xfId="0" applyFont="1" applyBorder="1" applyAlignment="1">
      <alignment horizontal="right" vertical="center" wrapText="1"/>
    </xf>
    <xf numFmtId="0" fontId="20" fillId="0" borderId="5" xfId="0" applyFont="1" applyBorder="1" applyAlignment="1">
      <alignment horizontal="right" vertical="center" wrapText="1" indent="1"/>
    </xf>
    <xf numFmtId="4" fontId="3" fillId="0" borderId="6" xfId="0" applyNumberFormat="1" applyFont="1" applyFill="1" applyBorder="1" applyAlignment="1">
      <alignment vertical="center" wrapText="1"/>
    </xf>
    <xf numFmtId="0" fontId="8" fillId="0" borderId="0" xfId="0" applyFont="1" applyAlignment="1">
      <alignment horizontal="center" wrapText="1"/>
    </xf>
    <xf numFmtId="0" fontId="7" fillId="3" borderId="0" xfId="0" applyFont="1" applyFill="1" applyAlignment="1">
      <alignment horizontal="left"/>
    </xf>
    <xf numFmtId="1" fontId="13" fillId="3" borderId="0" xfId="0" applyNumberFormat="1" applyFont="1" applyFill="1" applyAlignment="1">
      <alignment horizontal="left" indent="1"/>
    </xf>
    <xf numFmtId="0" fontId="3" fillId="0" borderId="0" xfId="0" applyFont="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 fontId="7" fillId="3" borderId="0" xfId="0" applyNumberFormat="1" applyFont="1" applyFill="1" applyAlignment="1">
      <alignment horizontal="left"/>
    </xf>
    <xf numFmtId="0" fontId="0" fillId="3" borderId="10" xfId="0" applyFill="1" applyBorder="1" applyAlignment="1">
      <alignment horizontal="left"/>
    </xf>
    <xf numFmtId="0" fontId="17" fillId="3" borderId="10" xfId="2" applyFill="1" applyBorder="1" applyAlignment="1">
      <alignment horizontal="left"/>
    </xf>
  </cellXfs>
  <cellStyles count="3">
    <cellStyle name="Hyperlink" xfId="2" builtinId="8"/>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0</xdr:colOff>
      <xdr:row>66</xdr:row>
      <xdr:rowOff>70643</xdr:rowOff>
    </xdr:from>
    <xdr:ext cx="914400" cy="264560"/>
    <xdr:sp macro="" textlink="">
      <xdr:nvSpPr>
        <xdr:cNvPr id="3" name="TextBox 2">
          <a:extLst>
            <a:ext uri="{FF2B5EF4-FFF2-40B4-BE49-F238E27FC236}">
              <a16:creationId xmlns="" xmlns:a16="http://schemas.microsoft.com/office/drawing/2014/main" id="{00000000-0008-0000-0000-000003000000}"/>
            </a:ext>
          </a:extLst>
        </xdr:cNvPr>
        <xdr:cNvSpPr txBox="1"/>
      </xdr:nvSpPr>
      <xdr:spPr>
        <a:xfrm>
          <a:off x="7083425" y="9206706"/>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lv-LV" sz="1100"/>
        </a:p>
      </xdr:txBody>
    </xdr:sp>
    <xdr:clientData/>
  </xdr:oneCellAnchor>
  <xdr:oneCellAnchor>
    <xdr:from>
      <xdr:col>8</xdr:col>
      <xdr:colOff>0</xdr:colOff>
      <xdr:row>66</xdr:row>
      <xdr:rowOff>70643</xdr:rowOff>
    </xdr:from>
    <xdr:ext cx="914400" cy="264560"/>
    <xdr:sp macro="" textlink="">
      <xdr:nvSpPr>
        <xdr:cNvPr id="4" name="TextBox 3">
          <a:extLst>
            <a:ext uri="{FF2B5EF4-FFF2-40B4-BE49-F238E27FC236}">
              <a16:creationId xmlns="" xmlns:a16="http://schemas.microsoft.com/office/drawing/2014/main" id="{00000000-0008-0000-0000-000004000000}"/>
            </a:ext>
          </a:extLst>
        </xdr:cNvPr>
        <xdr:cNvSpPr txBox="1"/>
      </xdr:nvSpPr>
      <xdr:spPr>
        <a:xfrm>
          <a:off x="7083425" y="9206706"/>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natalija.rate@lps.gov.lv"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P69"/>
  <sheetViews>
    <sheetView tabSelected="1" zoomScaleNormal="100" workbookViewId="0">
      <selection activeCell="D43" sqref="D43"/>
    </sheetView>
  </sheetViews>
  <sheetFormatPr defaultRowHeight="15" x14ac:dyDescent="0.25"/>
  <cols>
    <col min="1" max="1" width="34.140625" customWidth="1"/>
    <col min="2" max="4" width="10.42578125" style="12" customWidth="1"/>
    <col min="5" max="6" width="8.85546875" style="12" customWidth="1"/>
    <col min="7" max="7" width="32.5703125" style="12" customWidth="1"/>
    <col min="8" max="8" width="46.85546875" customWidth="1"/>
  </cols>
  <sheetData>
    <row r="1" spans="1:8" x14ac:dyDescent="0.25">
      <c r="H1" s="27" t="s">
        <v>32</v>
      </c>
    </row>
    <row r="2" spans="1:8" x14ac:dyDescent="0.25">
      <c r="H2" s="27" t="s">
        <v>33</v>
      </c>
    </row>
    <row r="3" spans="1:8" x14ac:dyDescent="0.25">
      <c r="H3" s="27" t="s">
        <v>34</v>
      </c>
    </row>
    <row r="4" spans="1:8" x14ac:dyDescent="0.25">
      <c r="H4" s="27" t="s">
        <v>35</v>
      </c>
    </row>
    <row r="6" spans="1:8" ht="22.5" customHeight="1" x14ac:dyDescent="0.25">
      <c r="A6" s="59" t="s">
        <v>18</v>
      </c>
      <c r="B6" s="59"/>
      <c r="C6" s="59"/>
      <c r="D6" s="59"/>
      <c r="E6" s="59"/>
      <c r="F6" s="59"/>
      <c r="G6" s="59"/>
      <c r="H6" s="59"/>
    </row>
    <row r="7" spans="1:8" ht="14.25" customHeight="1" x14ac:dyDescent="0.25">
      <c r="A7" s="43"/>
      <c r="B7" s="8"/>
      <c r="C7" s="8"/>
      <c r="D7" s="8"/>
      <c r="E7" s="8"/>
      <c r="F7" s="8"/>
      <c r="G7" s="8"/>
      <c r="H7" s="8"/>
    </row>
    <row r="8" spans="1:8" ht="18" customHeight="1" x14ac:dyDescent="0.25">
      <c r="A8" s="26" t="s">
        <v>19</v>
      </c>
      <c r="B8" s="60" t="s">
        <v>46</v>
      </c>
      <c r="C8" s="60"/>
      <c r="D8" s="60"/>
      <c r="E8" s="60"/>
      <c r="F8" s="60"/>
      <c r="G8" s="60"/>
      <c r="H8" s="60"/>
    </row>
    <row r="9" spans="1:8" ht="18" customHeight="1" x14ac:dyDescent="0.25">
      <c r="A9" s="26" t="s">
        <v>40</v>
      </c>
      <c r="B9" s="69">
        <v>40003343729</v>
      </c>
      <c r="C9" s="69"/>
      <c r="D9" s="69"/>
      <c r="E9" s="69"/>
      <c r="F9" s="69"/>
      <c r="G9" s="69"/>
      <c r="H9" s="69"/>
    </row>
    <row r="10" spans="1:8" ht="18.75" x14ac:dyDescent="0.3">
      <c r="A10" s="26" t="s">
        <v>21</v>
      </c>
      <c r="B10" s="61">
        <v>2025</v>
      </c>
      <c r="C10" s="61"/>
      <c r="D10" s="61"/>
      <c r="E10" s="61"/>
      <c r="F10" s="61"/>
      <c r="G10" s="61"/>
      <c r="H10" s="61"/>
    </row>
    <row r="11" spans="1:8" ht="14.25" customHeight="1" thickBot="1" x14ac:dyDescent="0.3"/>
    <row r="12" spans="1:8" ht="16.5" thickBot="1" x14ac:dyDescent="0.3">
      <c r="A12" s="63" t="s">
        <v>7</v>
      </c>
      <c r="B12" s="64"/>
      <c r="C12" s="64"/>
      <c r="D12" s="64"/>
      <c r="E12" s="64"/>
      <c r="F12" s="64"/>
      <c r="G12" s="64"/>
      <c r="H12" s="65"/>
    </row>
    <row r="13" spans="1:8" s="6" customFormat="1" ht="36.75" thickBot="1" x14ac:dyDescent="0.3">
      <c r="A13" s="11" t="s">
        <v>15</v>
      </c>
      <c r="B13" s="5" t="s">
        <v>47</v>
      </c>
      <c r="C13" s="5" t="s">
        <v>48</v>
      </c>
      <c r="D13" s="5" t="s">
        <v>49</v>
      </c>
      <c r="E13" s="5" t="s">
        <v>20</v>
      </c>
      <c r="F13" s="5" t="s">
        <v>8</v>
      </c>
      <c r="G13" s="29" t="s">
        <v>37</v>
      </c>
      <c r="H13" s="5" t="s">
        <v>38</v>
      </c>
    </row>
    <row r="14" spans="1:8" ht="51.75" thickBot="1" x14ac:dyDescent="0.3">
      <c r="A14" s="3" t="s">
        <v>51</v>
      </c>
      <c r="B14" s="13">
        <v>95</v>
      </c>
      <c r="C14" s="13">
        <v>110</v>
      </c>
      <c r="D14" s="14">
        <v>105</v>
      </c>
      <c r="E14" s="14">
        <f>D14-C14</f>
        <v>-5</v>
      </c>
      <c r="F14" s="15">
        <f t="shared" ref="F14:F15" si="0">IF(ISERROR(E14/C14),"n/a",E14/C14)</f>
        <v>-4.5454545454545456E-2</v>
      </c>
      <c r="G14" s="30" t="s">
        <v>39</v>
      </c>
      <c r="H14" s="2" t="s">
        <v>111</v>
      </c>
    </row>
    <row r="15" spans="1:8" ht="39" thickBot="1" x14ac:dyDescent="0.3">
      <c r="A15" s="1" t="s">
        <v>50</v>
      </c>
      <c r="B15" s="53" t="s">
        <v>53</v>
      </c>
      <c r="C15" s="53" t="s">
        <v>54</v>
      </c>
      <c r="D15" s="54" t="s">
        <v>55</v>
      </c>
      <c r="E15" s="18">
        <v>0</v>
      </c>
      <c r="F15" s="19" t="str">
        <f t="shared" si="0"/>
        <v>n/a</v>
      </c>
      <c r="G15" s="31" t="s">
        <v>36</v>
      </c>
      <c r="H15" s="2"/>
    </row>
    <row r="16" spans="1:8" ht="15.75" thickBot="1" x14ac:dyDescent="0.3">
      <c r="A16" s="52" t="s">
        <v>52</v>
      </c>
      <c r="B16" s="16">
        <v>0.28888888888888886</v>
      </c>
      <c r="C16" s="16">
        <v>0.26315789473684209</v>
      </c>
      <c r="D16" s="17">
        <v>0.24561403508771928</v>
      </c>
      <c r="E16" s="55">
        <f t="shared" ref="E16" si="1">D16-C16</f>
        <v>-1.7543859649122806E-2</v>
      </c>
      <c r="F16" s="19">
        <f t="shared" ref="F16" si="2">IF(ISERROR(E16/C16),"n/a",E16/C16)</f>
        <v>-6.6666666666666666E-2</v>
      </c>
      <c r="G16" s="31" t="s">
        <v>36</v>
      </c>
      <c r="H16" s="2"/>
    </row>
    <row r="17" spans="1:8" ht="51.75" thickBot="1" x14ac:dyDescent="0.3">
      <c r="A17" s="1" t="s">
        <v>56</v>
      </c>
      <c r="B17" s="53" t="s">
        <v>57</v>
      </c>
      <c r="C17" s="53" t="s">
        <v>58</v>
      </c>
      <c r="D17" s="54" t="s">
        <v>59</v>
      </c>
      <c r="E17" s="55">
        <f t="shared" ref="E17" si="3">D17-C17</f>
        <v>8.9999999999999858E-2</v>
      </c>
      <c r="F17" s="19">
        <f t="shared" ref="F17" si="4">IF(ISERROR(E17/C17),"n/a",E17/C17)</f>
        <v>3.7499999999999942E-3</v>
      </c>
      <c r="G17" s="31" t="s">
        <v>36</v>
      </c>
      <c r="H17" s="2"/>
    </row>
    <row r="18" spans="1:8" ht="15.75" thickBot="1" x14ac:dyDescent="0.3">
      <c r="A18" s="1" t="s">
        <v>60</v>
      </c>
      <c r="B18" s="53" t="s">
        <v>61</v>
      </c>
      <c r="C18" s="53" t="s">
        <v>62</v>
      </c>
      <c r="D18" s="54" t="s">
        <v>63</v>
      </c>
      <c r="E18" s="55">
        <f t="shared" ref="E18:E25" si="5">D18-C18</f>
        <v>-1.759999999999998</v>
      </c>
      <c r="F18" s="19">
        <f t="shared" ref="F18:F25" si="6">IF(ISERROR(E18/C18),"n/a",E18/C18)</f>
        <v>-8.2590333176912153E-2</v>
      </c>
      <c r="G18" s="31" t="s">
        <v>36</v>
      </c>
      <c r="H18" s="2"/>
    </row>
    <row r="19" spans="1:8" ht="15.75" thickBot="1" x14ac:dyDescent="0.3">
      <c r="A19" s="1" t="s">
        <v>64</v>
      </c>
      <c r="B19" s="53" t="s">
        <v>65</v>
      </c>
      <c r="C19" s="53" t="s">
        <v>66</v>
      </c>
      <c r="D19" s="54" t="s">
        <v>67</v>
      </c>
      <c r="E19" s="55">
        <f t="shared" si="5"/>
        <v>-2.1599999999999966</v>
      </c>
      <c r="F19" s="19">
        <f t="shared" si="6"/>
        <v>-2.421524663677126E-2</v>
      </c>
      <c r="G19" s="31" t="s">
        <v>36</v>
      </c>
      <c r="H19" s="2"/>
    </row>
    <row r="20" spans="1:8" ht="51.75" thickBot="1" x14ac:dyDescent="0.3">
      <c r="A20" s="1" t="s">
        <v>68</v>
      </c>
      <c r="B20" s="53" t="s">
        <v>117</v>
      </c>
      <c r="C20" s="53" t="s">
        <v>69</v>
      </c>
      <c r="D20" s="54" t="s">
        <v>70</v>
      </c>
      <c r="E20" s="55">
        <f t="shared" si="5"/>
        <v>-2.0000000000000462E-2</v>
      </c>
      <c r="F20" s="19">
        <f t="shared" si="6"/>
        <v>-4.6728971962617903E-3</v>
      </c>
      <c r="G20" s="31" t="s">
        <v>36</v>
      </c>
      <c r="H20" s="2"/>
    </row>
    <row r="21" spans="1:8" ht="64.5" thickBot="1" x14ac:dyDescent="0.3">
      <c r="A21" s="1" t="s">
        <v>71</v>
      </c>
      <c r="B21" s="53" t="s">
        <v>118</v>
      </c>
      <c r="C21" s="53" t="s">
        <v>72</v>
      </c>
      <c r="D21" s="54" t="s">
        <v>73</v>
      </c>
      <c r="E21" s="55">
        <f t="shared" si="5"/>
        <v>3</v>
      </c>
      <c r="F21" s="19">
        <f t="shared" si="6"/>
        <v>0.375</v>
      </c>
      <c r="G21" s="31" t="s">
        <v>36</v>
      </c>
      <c r="H21" s="2" t="s">
        <v>112</v>
      </c>
    </row>
    <row r="22" spans="1:8" ht="15.75" thickBot="1" x14ac:dyDescent="0.3">
      <c r="A22" s="52" t="s">
        <v>74</v>
      </c>
      <c r="B22" s="53" t="s">
        <v>119</v>
      </c>
      <c r="C22" s="53" t="s">
        <v>76</v>
      </c>
      <c r="D22" s="54" t="s">
        <v>75</v>
      </c>
      <c r="E22" s="55">
        <f t="shared" si="5"/>
        <v>0.16000000000000003</v>
      </c>
      <c r="F22" s="19">
        <f t="shared" si="6"/>
        <v>0.33333333333333343</v>
      </c>
      <c r="G22" s="31" t="s">
        <v>36</v>
      </c>
      <c r="H22" s="2"/>
    </row>
    <row r="23" spans="1:8" ht="51.75" thickBot="1" x14ac:dyDescent="0.3">
      <c r="A23" s="1" t="s">
        <v>77</v>
      </c>
      <c r="B23" s="53"/>
      <c r="C23" s="53"/>
      <c r="D23" s="54"/>
      <c r="E23" s="55">
        <f t="shared" si="5"/>
        <v>0</v>
      </c>
      <c r="F23" s="19" t="str">
        <f t="shared" si="6"/>
        <v>n/a</v>
      </c>
      <c r="G23" s="31" t="s">
        <v>36</v>
      </c>
      <c r="H23" s="2"/>
    </row>
    <row r="24" spans="1:8" ht="15.75" thickBot="1" x14ac:dyDescent="0.3">
      <c r="A24" s="56" t="s">
        <v>78</v>
      </c>
      <c r="B24" s="53" t="s">
        <v>80</v>
      </c>
      <c r="C24" s="53" t="s">
        <v>82</v>
      </c>
      <c r="D24" s="54" t="s">
        <v>84</v>
      </c>
      <c r="E24" s="55">
        <f t="shared" si="5"/>
        <v>-0.16000000000000014</v>
      </c>
      <c r="F24" s="19">
        <f t="shared" si="6"/>
        <v>-3.2454361054766762E-2</v>
      </c>
      <c r="G24" s="31" t="s">
        <v>36</v>
      </c>
      <c r="H24" s="2"/>
    </row>
    <row r="25" spans="1:8" ht="51.75" thickBot="1" x14ac:dyDescent="0.3">
      <c r="A25" s="56" t="s">
        <v>79</v>
      </c>
      <c r="B25" s="53" t="s">
        <v>81</v>
      </c>
      <c r="C25" s="53" t="s">
        <v>83</v>
      </c>
      <c r="D25" s="54" t="s">
        <v>85</v>
      </c>
      <c r="E25" s="55">
        <f t="shared" si="5"/>
        <v>-5.47</v>
      </c>
      <c r="F25" s="19">
        <f t="shared" si="6"/>
        <v>-0.51603773584905654</v>
      </c>
      <c r="G25" s="31" t="s">
        <v>36</v>
      </c>
      <c r="H25" s="2" t="s">
        <v>86</v>
      </c>
    </row>
    <row r="26" spans="1:8" ht="51.75" thickBot="1" x14ac:dyDescent="0.3">
      <c r="A26" s="1" t="s">
        <v>87</v>
      </c>
      <c r="B26" s="53"/>
      <c r="C26" s="53"/>
      <c r="D26" s="54"/>
      <c r="E26" s="55"/>
      <c r="F26" s="19"/>
      <c r="G26" s="31"/>
      <c r="H26" s="2"/>
    </row>
    <row r="27" spans="1:8" ht="15.75" thickBot="1" x14ac:dyDescent="0.3">
      <c r="A27" s="56" t="s">
        <v>88</v>
      </c>
      <c r="B27" s="53" t="s">
        <v>90</v>
      </c>
      <c r="C27" s="53" t="s">
        <v>91</v>
      </c>
      <c r="D27" s="54" t="s">
        <v>92</v>
      </c>
      <c r="E27" s="55">
        <f t="shared" ref="E27:E29" si="7">D27-C27</f>
        <v>-33.319999999999993</v>
      </c>
      <c r="F27" s="19">
        <f t="shared" ref="F27:F29" si="8">IF(ISERROR(E27/C27),"n/a",E27/C27)</f>
        <v>-0.31433962264150939</v>
      </c>
      <c r="G27" s="31" t="s">
        <v>36</v>
      </c>
      <c r="H27" s="2"/>
    </row>
    <row r="28" spans="1:8" ht="64.5" thickBot="1" x14ac:dyDescent="0.3">
      <c r="A28" s="56" t="s">
        <v>89</v>
      </c>
      <c r="B28" s="53" t="s">
        <v>93</v>
      </c>
      <c r="C28" s="53" t="s">
        <v>94</v>
      </c>
      <c r="D28" s="54" t="s">
        <v>95</v>
      </c>
      <c r="E28" s="55">
        <f t="shared" si="7"/>
        <v>-3.1400000000000006</v>
      </c>
      <c r="F28" s="19">
        <f t="shared" si="8"/>
        <v>-0.22428571428571434</v>
      </c>
      <c r="G28" s="31" t="s">
        <v>36</v>
      </c>
      <c r="H28" s="2" t="s">
        <v>96</v>
      </c>
    </row>
    <row r="29" spans="1:8" ht="15.75" thickBot="1" x14ac:dyDescent="0.3">
      <c r="A29" s="1" t="s">
        <v>97</v>
      </c>
      <c r="B29" s="53" t="s">
        <v>98</v>
      </c>
      <c r="C29" s="53" t="s">
        <v>98</v>
      </c>
      <c r="D29" s="54" t="s">
        <v>99</v>
      </c>
      <c r="E29" s="55">
        <f t="shared" si="7"/>
        <v>-0.17999999999999994</v>
      </c>
      <c r="F29" s="19">
        <f t="shared" si="8"/>
        <v>-8.9999999999999969E-2</v>
      </c>
      <c r="G29" s="31" t="s">
        <v>36</v>
      </c>
      <c r="H29" s="2"/>
    </row>
    <row r="30" spans="1:8" ht="15.75" thickBot="1" x14ac:dyDescent="0.3">
      <c r="A30" s="66"/>
      <c r="B30" s="67"/>
      <c r="C30" s="67"/>
      <c r="D30" s="67"/>
      <c r="E30" s="67"/>
      <c r="F30" s="67"/>
      <c r="G30" s="67"/>
      <c r="H30" s="68"/>
    </row>
    <row r="31" spans="1:8" ht="16.5" thickBot="1" x14ac:dyDescent="0.3">
      <c r="A31" s="63" t="s">
        <v>0</v>
      </c>
      <c r="B31" s="64"/>
      <c r="C31" s="64"/>
      <c r="D31" s="64"/>
      <c r="E31" s="64"/>
      <c r="F31" s="64"/>
      <c r="G31" s="64"/>
      <c r="H31" s="65"/>
    </row>
    <row r="32" spans="1:8" s="6" customFormat="1" ht="36.75" thickBot="1" x14ac:dyDescent="0.3">
      <c r="A32" s="11" t="s">
        <v>15</v>
      </c>
      <c r="B32" s="5" t="s">
        <v>47</v>
      </c>
      <c r="C32" s="5" t="s">
        <v>48</v>
      </c>
      <c r="D32" s="5" t="s">
        <v>49</v>
      </c>
      <c r="E32" s="5" t="s">
        <v>20</v>
      </c>
      <c r="F32" s="5" t="s">
        <v>8</v>
      </c>
      <c r="G32" s="29" t="s">
        <v>37</v>
      </c>
      <c r="H32" s="5" t="s">
        <v>38</v>
      </c>
    </row>
    <row r="33" spans="1:16" ht="77.25" thickBot="1" x14ac:dyDescent="0.3">
      <c r="A33" s="3" t="s">
        <v>100</v>
      </c>
      <c r="B33" s="20">
        <v>33266</v>
      </c>
      <c r="C33" s="20">
        <v>-85996</v>
      </c>
      <c r="D33" s="21">
        <v>100028</v>
      </c>
      <c r="E33" s="22">
        <f t="shared" ref="E33" si="9">D33-C33</f>
        <v>186024</v>
      </c>
      <c r="F33" s="23">
        <f t="shared" ref="F33:F34" si="10">IF(ISERROR(E33/C33),"n/a",E33/C33)</f>
        <v>-2.1631703800176751</v>
      </c>
      <c r="G33" s="30" t="s">
        <v>39</v>
      </c>
      <c r="H33" s="58" t="s">
        <v>113</v>
      </c>
    </row>
    <row r="34" spans="1:16" ht="51.75" thickBot="1" x14ac:dyDescent="0.3">
      <c r="A34" s="1" t="s">
        <v>101</v>
      </c>
      <c r="B34" s="16">
        <v>160541</v>
      </c>
      <c r="C34" s="16">
        <v>55720</v>
      </c>
      <c r="D34" s="17">
        <v>135493</v>
      </c>
      <c r="E34" s="18">
        <f t="shared" ref="E34" si="11">D34-C34</f>
        <v>79773</v>
      </c>
      <c r="F34" s="19">
        <f t="shared" si="10"/>
        <v>1.4316762383345298</v>
      </c>
      <c r="G34" s="31" t="s">
        <v>36</v>
      </c>
      <c r="H34" s="58" t="s">
        <v>114</v>
      </c>
    </row>
    <row r="35" spans="1:16" ht="39" thickBot="1" x14ac:dyDescent="0.3">
      <c r="A35" s="1" t="s">
        <v>102</v>
      </c>
      <c r="B35" s="16">
        <v>2.19</v>
      </c>
      <c r="C35" s="16">
        <v>2.3199999999999998</v>
      </c>
      <c r="D35" s="17">
        <v>1.83</v>
      </c>
      <c r="E35" s="18">
        <f t="shared" ref="E35:E37" si="12">D35-C35</f>
        <v>-0.48999999999999977</v>
      </c>
      <c r="F35" s="19">
        <f t="shared" ref="F35:F37" si="13">IF(ISERROR(E35/C35),"n/a",E35/C35)</f>
        <v>-0.21120689655172406</v>
      </c>
      <c r="G35" s="31" t="s">
        <v>36</v>
      </c>
      <c r="H35" s="2" t="s">
        <v>115</v>
      </c>
    </row>
    <row r="36" spans="1:16" ht="26.25" thickBot="1" x14ac:dyDescent="0.3">
      <c r="A36" s="1" t="s">
        <v>103</v>
      </c>
      <c r="B36" s="16">
        <v>26.05</v>
      </c>
      <c r="C36" s="16">
        <v>31.22</v>
      </c>
      <c r="D36" s="17">
        <v>36.14</v>
      </c>
      <c r="E36" s="18">
        <f t="shared" si="12"/>
        <v>4.9200000000000017</v>
      </c>
      <c r="F36" s="19">
        <f t="shared" si="13"/>
        <v>0.15759128763613076</v>
      </c>
      <c r="G36" s="31" t="s">
        <v>36</v>
      </c>
      <c r="H36" s="2"/>
    </row>
    <row r="37" spans="1:16" ht="64.5" thickBot="1" x14ac:dyDescent="0.3">
      <c r="A37" s="1" t="s">
        <v>104</v>
      </c>
      <c r="B37" s="16">
        <v>87232</v>
      </c>
      <c r="C37" s="16">
        <v>567220</v>
      </c>
      <c r="D37" s="17">
        <v>706444</v>
      </c>
      <c r="E37" s="18">
        <f t="shared" si="12"/>
        <v>139224</v>
      </c>
      <c r="F37" s="19">
        <f t="shared" si="13"/>
        <v>0.24544973731532738</v>
      </c>
      <c r="G37" s="31" t="s">
        <v>36</v>
      </c>
      <c r="H37" s="2" t="s">
        <v>105</v>
      </c>
    </row>
    <row r="38" spans="1:16" ht="15.75" thickBot="1" x14ac:dyDescent="0.3">
      <c r="A38" s="44"/>
      <c r="B38" s="32"/>
      <c r="C38" s="32"/>
      <c r="D38" s="32"/>
      <c r="E38" s="32"/>
      <c r="F38" s="32"/>
      <c r="G38" s="32"/>
      <c r="H38" s="33"/>
    </row>
    <row r="39" spans="1:16" ht="16.5" thickBot="1" x14ac:dyDescent="0.3">
      <c r="A39" s="63" t="s">
        <v>2</v>
      </c>
      <c r="B39" s="64"/>
      <c r="C39" s="64"/>
      <c r="D39" s="64"/>
      <c r="E39" s="64"/>
      <c r="F39" s="64"/>
      <c r="G39" s="64"/>
      <c r="H39" s="65"/>
    </row>
    <row r="40" spans="1:16" s="6" customFormat="1" ht="60.75" customHeight="1" thickBot="1" x14ac:dyDescent="0.3">
      <c r="A40" s="11" t="s">
        <v>1</v>
      </c>
      <c r="B40" s="45" t="s">
        <v>47</v>
      </c>
      <c r="C40" s="45" t="s">
        <v>48</v>
      </c>
      <c r="D40" s="45" t="s">
        <v>49</v>
      </c>
      <c r="E40" s="5" t="s">
        <v>20</v>
      </c>
      <c r="F40" s="5" t="s">
        <v>8</v>
      </c>
      <c r="G40" s="29" t="s">
        <v>37</v>
      </c>
      <c r="H40" s="5" t="s">
        <v>38</v>
      </c>
      <c r="I40"/>
      <c r="J40"/>
      <c r="K40"/>
      <c r="L40"/>
      <c r="M40"/>
      <c r="N40"/>
      <c r="O40"/>
      <c r="P40"/>
    </row>
    <row r="41" spans="1:16" ht="39" thickBot="1" x14ac:dyDescent="0.3">
      <c r="A41" s="40" t="s">
        <v>3</v>
      </c>
      <c r="B41" s="46">
        <v>5545692</v>
      </c>
      <c r="C41" s="46">
        <v>6088427</v>
      </c>
      <c r="D41" s="46">
        <v>6212815</v>
      </c>
      <c r="E41" s="35">
        <f>D41-C41</f>
        <v>124388</v>
      </c>
      <c r="F41" s="15">
        <f t="shared" ref="F41:F44" si="14">IF(ISERROR(E41/C41),"n/a",E41/C41)</f>
        <v>2.0430235921363598E-2</v>
      </c>
      <c r="G41" s="30" t="s">
        <v>39</v>
      </c>
      <c r="H41" s="2"/>
    </row>
    <row r="42" spans="1:16" ht="77.25" thickBot="1" x14ac:dyDescent="0.3">
      <c r="A42" s="41" t="s">
        <v>23</v>
      </c>
      <c r="B42" s="47">
        <v>33266</v>
      </c>
      <c r="C42" s="47">
        <v>-85996</v>
      </c>
      <c r="D42" s="47">
        <v>100028</v>
      </c>
      <c r="E42" s="37">
        <f t="shared" ref="E42:E57" si="15">D42-C42</f>
        <v>186024</v>
      </c>
      <c r="F42" s="19">
        <f t="shared" si="14"/>
        <v>-2.1631703800176751</v>
      </c>
      <c r="G42" s="31" t="s">
        <v>36</v>
      </c>
      <c r="H42" s="58" t="s">
        <v>113</v>
      </c>
    </row>
    <row r="43" spans="1:16" ht="39" thickBot="1" x14ac:dyDescent="0.3">
      <c r="A43" s="41" t="s">
        <v>4</v>
      </c>
      <c r="B43" s="47">
        <v>332495</v>
      </c>
      <c r="C43" s="47">
        <v>199847</v>
      </c>
      <c r="D43" s="47">
        <v>400683</v>
      </c>
      <c r="E43" s="37">
        <f t="shared" si="15"/>
        <v>200836</v>
      </c>
      <c r="F43" s="19">
        <f t="shared" si="14"/>
        <v>1.0049487858211532</v>
      </c>
      <c r="G43" s="31" t="s">
        <v>36</v>
      </c>
      <c r="H43" s="2"/>
    </row>
    <row r="44" spans="1:16" ht="15.75" thickBot="1" x14ac:dyDescent="0.3">
      <c r="A44" s="41" t="s">
        <v>5</v>
      </c>
      <c r="B44" s="48">
        <v>8039649</v>
      </c>
      <c r="C44" s="47">
        <v>7812567</v>
      </c>
      <c r="D44" s="47">
        <v>7975303</v>
      </c>
      <c r="E44" s="37">
        <f>D44-C44</f>
        <v>162736</v>
      </c>
      <c r="F44" s="19">
        <f t="shared" si="14"/>
        <v>2.0830029361668195E-2</v>
      </c>
      <c r="G44" s="31" t="s">
        <v>36</v>
      </c>
      <c r="H44" s="2"/>
    </row>
    <row r="45" spans="1:16" ht="15.75" thickBot="1" x14ac:dyDescent="0.3">
      <c r="A45" s="41" t="s">
        <v>6</v>
      </c>
      <c r="B45" s="49">
        <f>IF(B44=0,"n/a",B42/B44)</f>
        <v>4.1377428293200361E-3</v>
      </c>
      <c r="C45" s="50">
        <f t="shared" ref="C45:D45" si="16">IF(C44=0,"n/a",C42/C44)</f>
        <v>-1.1007393600592481E-2</v>
      </c>
      <c r="D45" s="50">
        <f t="shared" si="16"/>
        <v>1.254221939906233E-2</v>
      </c>
      <c r="E45" s="24">
        <f>IF(ISERROR(D45-C45),"n/a",D45-C45)</f>
        <v>2.3549612999654811E-2</v>
      </c>
      <c r="F45" s="19">
        <f>IF(ISERROR(E45/C45),"n/a",E45/C45)</f>
        <v>-2.1394358968309479</v>
      </c>
      <c r="G45" s="31" t="s">
        <v>36</v>
      </c>
      <c r="H45" s="2"/>
    </row>
    <row r="46" spans="1:16" ht="39" thickBot="1" x14ac:dyDescent="0.3">
      <c r="A46" s="41" t="s">
        <v>10</v>
      </c>
      <c r="B46" s="51">
        <v>2.19</v>
      </c>
      <c r="C46" s="51">
        <v>2.3199999999999998</v>
      </c>
      <c r="D46" s="51">
        <v>1.83</v>
      </c>
      <c r="E46" s="17">
        <f t="shared" ref="E46" si="17">D46-C46</f>
        <v>-0.48999999999999977</v>
      </c>
      <c r="F46" s="19">
        <f t="shared" ref="F46:F63" si="18">IF(ISERROR(E46/C46),"n/a",E46/C46)</f>
        <v>-0.21120689655172406</v>
      </c>
      <c r="G46" s="31" t="s">
        <v>36</v>
      </c>
      <c r="H46" s="2" t="s">
        <v>116</v>
      </c>
    </row>
    <row r="47" spans="1:16" ht="15.75" thickBot="1" x14ac:dyDescent="0.3">
      <c r="A47" s="41" t="s">
        <v>9</v>
      </c>
      <c r="B47" s="50">
        <v>0.26050000000000001</v>
      </c>
      <c r="C47" s="50">
        <v>0.31219999999999998</v>
      </c>
      <c r="D47" s="50">
        <v>0.3614</v>
      </c>
      <c r="E47" s="24">
        <f t="shared" si="15"/>
        <v>4.9200000000000021E-2</v>
      </c>
      <c r="F47" s="19">
        <f t="shared" si="18"/>
        <v>0.15759128763613076</v>
      </c>
      <c r="G47" s="31" t="s">
        <v>36</v>
      </c>
      <c r="H47" s="2"/>
    </row>
    <row r="48" spans="1:16" ht="77.25" thickBot="1" x14ac:dyDescent="0.3">
      <c r="A48" s="41" t="s">
        <v>24</v>
      </c>
      <c r="B48" s="47">
        <v>160541</v>
      </c>
      <c r="C48" s="47">
        <v>55720</v>
      </c>
      <c r="D48" s="47">
        <v>135493</v>
      </c>
      <c r="E48" s="37">
        <f t="shared" si="15"/>
        <v>79773</v>
      </c>
      <c r="F48" s="19">
        <f t="shared" si="18"/>
        <v>1.4316762383345298</v>
      </c>
      <c r="G48" s="31" t="s">
        <v>36</v>
      </c>
      <c r="H48" s="58" t="s">
        <v>113</v>
      </c>
    </row>
    <row r="49" spans="1:8" ht="64.5" thickBot="1" x14ac:dyDescent="0.3">
      <c r="A49" s="42" t="s">
        <v>25</v>
      </c>
      <c r="B49" s="47">
        <v>87232</v>
      </c>
      <c r="C49" s="47">
        <v>567220</v>
      </c>
      <c r="D49" s="47">
        <v>706444</v>
      </c>
      <c r="E49" s="37">
        <f t="shared" si="15"/>
        <v>139224</v>
      </c>
      <c r="F49" s="19">
        <f t="shared" si="18"/>
        <v>0.24544973731532738</v>
      </c>
      <c r="G49" s="31" t="s">
        <v>36</v>
      </c>
      <c r="H49" s="2" t="s">
        <v>105</v>
      </c>
    </row>
    <row r="50" spans="1:8" ht="26.25" thickBot="1" x14ac:dyDescent="0.3">
      <c r="A50" s="42" t="s">
        <v>26</v>
      </c>
      <c r="B50" s="47">
        <v>0</v>
      </c>
      <c r="C50" s="47">
        <v>0</v>
      </c>
      <c r="D50" s="47">
        <v>23286</v>
      </c>
      <c r="E50" s="37">
        <f t="shared" si="15"/>
        <v>23286</v>
      </c>
      <c r="F50" s="19" t="str">
        <f t="shared" si="18"/>
        <v>n/a</v>
      </c>
      <c r="G50" s="31" t="s">
        <v>36</v>
      </c>
      <c r="H50" s="2"/>
    </row>
    <row r="51" spans="1:8" ht="51.75" thickBot="1" x14ac:dyDescent="0.3">
      <c r="A51" s="41" t="s">
        <v>27</v>
      </c>
      <c r="B51" s="47">
        <v>5566950</v>
      </c>
      <c r="C51" s="47">
        <v>6050687</v>
      </c>
      <c r="D51" s="47">
        <v>6186041</v>
      </c>
      <c r="E51" s="37">
        <f t="shared" ref="E51" si="19">D51-C51</f>
        <v>135354</v>
      </c>
      <c r="F51" s="19">
        <f t="shared" si="18"/>
        <v>2.2370021784303171E-2</v>
      </c>
      <c r="G51" s="31" t="s">
        <v>36</v>
      </c>
      <c r="H51" s="2"/>
    </row>
    <row r="52" spans="1:8" ht="51.75" thickBot="1" x14ac:dyDescent="0.3">
      <c r="A52" s="41" t="s">
        <v>30</v>
      </c>
      <c r="B52" s="48">
        <f>SUM(B53:B58)</f>
        <v>5566950</v>
      </c>
      <c r="C52" s="47">
        <f>SUM(C53:C58)</f>
        <v>6136683</v>
      </c>
      <c r="D52" s="47">
        <f>SUM(D53:D58)</f>
        <v>6086013</v>
      </c>
      <c r="E52" s="37">
        <f t="shared" si="15"/>
        <v>-50670</v>
      </c>
      <c r="F52" s="19">
        <f t="shared" si="18"/>
        <v>-8.2569036073722561E-3</v>
      </c>
      <c r="G52" s="31" t="s">
        <v>36</v>
      </c>
      <c r="H52" s="2"/>
    </row>
    <row r="53" spans="1:8" ht="26.25" thickBot="1" x14ac:dyDescent="0.3">
      <c r="A53" s="57" t="s">
        <v>106</v>
      </c>
      <c r="B53" s="38">
        <v>5520820</v>
      </c>
      <c r="C53" s="36">
        <v>6123623</v>
      </c>
      <c r="D53" s="37">
        <v>6072955</v>
      </c>
      <c r="E53" s="37">
        <f t="shared" si="15"/>
        <v>-50668</v>
      </c>
      <c r="F53" s="19">
        <f t="shared" si="18"/>
        <v>-8.2741867028718122E-3</v>
      </c>
      <c r="G53" s="31" t="s">
        <v>36</v>
      </c>
      <c r="H53" s="2"/>
    </row>
    <row r="54" spans="1:8" ht="26.25" thickBot="1" x14ac:dyDescent="0.3">
      <c r="A54" s="57" t="s">
        <v>107</v>
      </c>
      <c r="B54" s="38">
        <v>46130</v>
      </c>
      <c r="C54" s="36">
        <v>13060</v>
      </c>
      <c r="D54" s="37">
        <v>13058</v>
      </c>
      <c r="E54" s="37">
        <f t="shared" si="15"/>
        <v>-2</v>
      </c>
      <c r="F54" s="19">
        <f t="shared" si="18"/>
        <v>-1.5313935681470137E-4</v>
      </c>
      <c r="G54" s="31" t="s">
        <v>36</v>
      </c>
      <c r="H54" s="2"/>
    </row>
    <row r="55" spans="1:8" ht="15.75" hidden="1" thickBot="1" x14ac:dyDescent="0.3">
      <c r="A55" s="10" t="s">
        <v>28</v>
      </c>
      <c r="B55" s="38"/>
      <c r="C55" s="36"/>
      <c r="D55" s="37"/>
      <c r="E55" s="37">
        <f t="shared" ref="E55" si="20">D55-C55</f>
        <v>0</v>
      </c>
      <c r="F55" s="19" t="str">
        <f t="shared" si="18"/>
        <v>n/a</v>
      </c>
      <c r="G55" s="31" t="s">
        <v>36</v>
      </c>
      <c r="H55" s="2"/>
    </row>
    <row r="56" spans="1:8" ht="26.25" hidden="1" thickBot="1" x14ac:dyDescent="0.3">
      <c r="A56" s="10" t="s">
        <v>16</v>
      </c>
      <c r="B56" s="38"/>
      <c r="C56" s="36"/>
      <c r="D56" s="37"/>
      <c r="E56" s="37">
        <f t="shared" si="15"/>
        <v>0</v>
      </c>
      <c r="F56" s="19" t="str">
        <f t="shared" si="18"/>
        <v>n/a</v>
      </c>
      <c r="G56" s="31" t="s">
        <v>36</v>
      </c>
      <c r="H56" s="2"/>
    </row>
    <row r="57" spans="1:8" ht="26.25" hidden="1" thickBot="1" x14ac:dyDescent="0.3">
      <c r="A57" s="10" t="s">
        <v>17</v>
      </c>
      <c r="B57" s="38"/>
      <c r="C57" s="36"/>
      <c r="D57" s="37"/>
      <c r="E57" s="37">
        <f t="shared" si="15"/>
        <v>0</v>
      </c>
      <c r="F57" s="19" t="str">
        <f t="shared" si="18"/>
        <v>n/a</v>
      </c>
      <c r="G57" s="31" t="s">
        <v>36</v>
      </c>
      <c r="H57" s="2"/>
    </row>
    <row r="58" spans="1:8" ht="15.75" hidden="1" thickBot="1" x14ac:dyDescent="0.3">
      <c r="A58" s="10" t="s">
        <v>28</v>
      </c>
      <c r="B58" s="38"/>
      <c r="C58" s="36"/>
      <c r="D58" s="37"/>
      <c r="E58" s="37">
        <f t="shared" ref="E58:E63" si="21">D58-C58</f>
        <v>0</v>
      </c>
      <c r="F58" s="19" t="str">
        <f t="shared" si="18"/>
        <v>n/a</v>
      </c>
      <c r="G58" s="31" t="s">
        <v>36</v>
      </c>
      <c r="H58" s="2"/>
    </row>
    <row r="59" spans="1:8" ht="26.25" thickBot="1" x14ac:dyDescent="0.3">
      <c r="A59" s="9" t="s">
        <v>22</v>
      </c>
      <c r="B59" s="38"/>
      <c r="C59" s="36"/>
      <c r="D59" s="37"/>
      <c r="E59" s="37">
        <f t="shared" si="21"/>
        <v>0</v>
      </c>
      <c r="F59" s="19" t="str">
        <f t="shared" si="18"/>
        <v>n/a</v>
      </c>
      <c r="G59" s="31" t="s">
        <v>36</v>
      </c>
      <c r="H59" s="2"/>
    </row>
    <row r="60" spans="1:8" ht="26.25" thickBot="1" x14ac:dyDescent="0.3">
      <c r="A60" s="41" t="s">
        <v>31</v>
      </c>
      <c r="B60" s="48">
        <f>SUM(B61:B63)</f>
        <v>129062</v>
      </c>
      <c r="C60" s="47">
        <f>SUM(C61:C63)</f>
        <v>0</v>
      </c>
      <c r="D60" s="47">
        <f>SUM(D61:D63)</f>
        <v>0</v>
      </c>
      <c r="E60" s="37">
        <f t="shared" si="21"/>
        <v>0</v>
      </c>
      <c r="F60" s="19" t="str">
        <f t="shared" si="18"/>
        <v>n/a</v>
      </c>
      <c r="G60" s="31" t="s">
        <v>36</v>
      </c>
      <c r="H60" s="2"/>
    </row>
    <row r="61" spans="1:8" ht="15.75" thickBot="1" x14ac:dyDescent="0.3">
      <c r="A61" s="57" t="s">
        <v>108</v>
      </c>
      <c r="B61" s="38">
        <v>129062</v>
      </c>
      <c r="C61" s="36">
        <v>0</v>
      </c>
      <c r="D61" s="37">
        <v>0</v>
      </c>
      <c r="E61" s="37">
        <f t="shared" si="21"/>
        <v>0</v>
      </c>
      <c r="F61" s="19" t="str">
        <f t="shared" si="18"/>
        <v>n/a</v>
      </c>
      <c r="G61" s="31" t="s">
        <v>36</v>
      </c>
      <c r="H61" s="2"/>
    </row>
    <row r="62" spans="1:8" ht="15.75" hidden="1" thickBot="1" x14ac:dyDescent="0.3">
      <c r="A62" s="10" t="s">
        <v>29</v>
      </c>
      <c r="B62" s="38"/>
      <c r="C62" s="36"/>
      <c r="D62" s="37"/>
      <c r="E62" s="37">
        <f t="shared" si="21"/>
        <v>0</v>
      </c>
      <c r="F62" s="19" t="str">
        <f t="shared" si="18"/>
        <v>n/a</v>
      </c>
      <c r="G62" s="31" t="s">
        <v>36</v>
      </c>
      <c r="H62" s="2"/>
    </row>
    <row r="63" spans="1:8" ht="15.75" hidden="1" thickBot="1" x14ac:dyDescent="0.3">
      <c r="A63" s="10" t="s">
        <v>28</v>
      </c>
      <c r="B63" s="38"/>
      <c r="C63" s="36"/>
      <c r="D63" s="37"/>
      <c r="E63" s="37">
        <f t="shared" si="21"/>
        <v>0</v>
      </c>
      <c r="F63" s="19" t="str">
        <f t="shared" si="18"/>
        <v>n/a</v>
      </c>
      <c r="G63" s="31" t="s">
        <v>36</v>
      </c>
      <c r="H63" s="2"/>
    </row>
    <row r="64" spans="1:8" x14ac:dyDescent="0.25">
      <c r="A64" s="7"/>
      <c r="B64" s="25"/>
      <c r="C64" s="25"/>
      <c r="D64" s="25"/>
      <c r="E64" s="25"/>
      <c r="F64" s="25"/>
      <c r="G64" s="25"/>
      <c r="H64" s="7"/>
    </row>
    <row r="65" spans="1:8" x14ac:dyDescent="0.25">
      <c r="A65" s="4" t="s">
        <v>11</v>
      </c>
      <c r="B65" s="70" t="s">
        <v>109</v>
      </c>
      <c r="C65" s="70"/>
      <c r="D65" s="70"/>
      <c r="E65" s="70"/>
      <c r="G65" s="34" t="s">
        <v>12</v>
      </c>
      <c r="H65" s="39">
        <v>46173</v>
      </c>
    </row>
    <row r="66" spans="1:8" x14ac:dyDescent="0.25">
      <c r="A66" s="4" t="s">
        <v>13</v>
      </c>
      <c r="B66" s="70">
        <v>63434911</v>
      </c>
      <c r="C66" s="70"/>
      <c r="D66" s="70"/>
      <c r="E66" s="70"/>
    </row>
    <row r="67" spans="1:8" x14ac:dyDescent="0.25">
      <c r="A67" s="4" t="s">
        <v>14</v>
      </c>
      <c r="B67" s="71" t="s">
        <v>110</v>
      </c>
      <c r="C67" s="70"/>
      <c r="D67" s="70"/>
      <c r="E67" s="70"/>
    </row>
    <row r="69" spans="1:8" ht="39" customHeight="1" x14ac:dyDescent="0.25">
      <c r="A69" s="62"/>
      <c r="B69" s="62"/>
      <c r="C69" s="62"/>
      <c r="D69" s="62"/>
      <c r="E69" s="62"/>
      <c r="F69" s="62"/>
      <c r="G69" s="28"/>
    </row>
  </sheetData>
  <customSheetViews>
    <customSheetView guid="{93C35C07-5A90-45AB-A2C2-CF98E82FB2E9}" scale="110" showPageBreaks="1">
      <selection activeCell="G4" sqref="G4"/>
      <pageMargins left="0.70866141732283472" right="0.70866141732283472" top="0.74803149606299213" bottom="0.74803149606299213" header="0.31496062992125984" footer="0.31496062992125984"/>
      <pageSetup paperSize="9" orientation="landscape" r:id="rId1"/>
      <headerFooter differentFirst="1"/>
    </customSheetView>
  </customSheetViews>
  <mergeCells count="12">
    <mergeCell ref="A6:H6"/>
    <mergeCell ref="B8:H8"/>
    <mergeCell ref="B10:H10"/>
    <mergeCell ref="A69:F69"/>
    <mergeCell ref="A12:H12"/>
    <mergeCell ref="A30:H30"/>
    <mergeCell ref="A39:H39"/>
    <mergeCell ref="A31:H31"/>
    <mergeCell ref="B9:H9"/>
    <mergeCell ref="B65:E65"/>
    <mergeCell ref="B66:E66"/>
    <mergeCell ref="B67:E67"/>
  </mergeCells>
  <dataValidations count="1">
    <dataValidation type="date" showInputMessage="1" showErrorMessage="1" sqref="H65">
      <formula1>46069</formula1>
      <formula2>46387</formula2>
    </dataValidation>
  </dataValidations>
  <hyperlinks>
    <hyperlink ref="B67" r:id="rId2"/>
  </hyperlinks>
  <printOptions horizontalCentered="1"/>
  <pageMargins left="0.39370078740157483" right="0.39370078740157483" top="0.59055118110236227" bottom="0.59055118110236227" header="0.31496062992125984" footer="0.31496062992125984"/>
  <pageSetup paperSize="9" scale="58" fitToHeight="2" orientation="portrait" r:id="rId3"/>
  <headerFooter>
    <oddHeader xml:space="preserve">&amp;RPielikums Nr. 1. “Informācija par kapitālsabiedrības darbības rezultātiem” </oddHeader>
    <oddFooter>&amp;R&amp;P (&amp;N)</oddFooter>
  </headerFooter>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5"/>
  <sheetViews>
    <sheetView workbookViewId="0">
      <selection activeCell="A4" sqref="A4"/>
    </sheetView>
  </sheetViews>
  <sheetFormatPr defaultRowHeight="15" x14ac:dyDescent="0.25"/>
  <sheetData>
    <row r="1" spans="1:1" x14ac:dyDescent="0.25">
      <c r="A1" t="s">
        <v>41</v>
      </c>
    </row>
    <row r="2" spans="1:1" x14ac:dyDescent="0.25">
      <c r="A2" t="s">
        <v>43</v>
      </c>
    </row>
    <row r="3" spans="1:1" x14ac:dyDescent="0.25">
      <c r="A3" t="s">
        <v>42</v>
      </c>
    </row>
    <row r="4" spans="1:1" x14ac:dyDescent="0.25">
      <c r="A4" t="s">
        <v>45</v>
      </c>
    </row>
    <row r="5" spans="1:1" x14ac:dyDescent="0.25">
      <c r="A5"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48</vt:i4>
      </vt:variant>
    </vt:vector>
  </HeadingPairs>
  <TitlesOfParts>
    <vt:vector size="50" baseType="lpstr">
      <vt:lpstr>Rezultāti</vt:lpstr>
      <vt:lpstr>Instrukcija</vt:lpstr>
      <vt:lpstr>E_pasts</vt:lpstr>
      <vt:lpstr>EBITDA_Fakts1_EUR</vt:lpstr>
      <vt:lpstr>EBITDA_Fakts2_EUR</vt:lpstr>
      <vt:lpstr>EBITDA_Plans2_EUR</vt:lpstr>
      <vt:lpstr>Iemaksatas_dividendes_Fakts1_EUR</vt:lpstr>
      <vt:lpstr>Iemaksatas_dividendes_Fakts2_EUR</vt:lpstr>
      <vt:lpstr>Iemaksatas_dividendes_Plans2_EUR</vt:lpstr>
      <vt:lpstr>Investicijas_Fakts1_EUR</vt:lpstr>
      <vt:lpstr>Investicijas_Fakts2_EUR</vt:lpstr>
      <vt:lpstr>Investicijas_Plans2_EUR</vt:lpstr>
      <vt:lpstr>Izlietotais_finansejums_Fakts1_EUR</vt:lpstr>
      <vt:lpstr>Izlietotais_finansejums_Fakts2_EUR</vt:lpstr>
      <vt:lpstr>Izlietotais_finansejums_Plans2_EUR</vt:lpstr>
      <vt:lpstr>Kapitalsabiedribas_nosaukums</vt:lpstr>
      <vt:lpstr>Kapitalsabiedribas_reg_nr</vt:lpstr>
      <vt:lpstr>Kopeja_likviditate_Fakts1_koef</vt:lpstr>
      <vt:lpstr>Kopeja_likviditate_Fakts2_koef</vt:lpstr>
      <vt:lpstr>Kopeja_likviditate_Plans2_koef</vt:lpstr>
      <vt:lpstr>MK_lemuma_pelnas_izlietojums_Fakts1_EUR</vt:lpstr>
      <vt:lpstr>MK_lemuma_pelnas_izlietojums_Fakts2_EUR</vt:lpstr>
      <vt:lpstr>MK_lemuma_pelnas_izlietojums_Plans2_EUR</vt:lpstr>
      <vt:lpstr>Neto_apgrozijums_Fakts1_EUR</vt:lpstr>
      <vt:lpstr>Neto_apgrozijums_Fakts2_EUR</vt:lpstr>
      <vt:lpstr>Neto_apgrozijums_Plans2_EUR</vt:lpstr>
      <vt:lpstr>Pamatdarbibas_naudas_plusma_Fakts1_EUR</vt:lpstr>
      <vt:lpstr>Pamatdarbibas_naudas_plusma_Fakts2_EUR</vt:lpstr>
      <vt:lpstr>Pamatdarbibas_naudas_plusma_Plans2_EUR</vt:lpstr>
      <vt:lpstr>Parskata_gads</vt:lpstr>
      <vt:lpstr>pasu_kapitals_Fakts1_EUR</vt:lpstr>
      <vt:lpstr>pasu_kapitals_Fakts2_EUR</vt:lpstr>
      <vt:lpstr>pasu_kapitals_Plans2_EUR</vt:lpstr>
      <vt:lpstr>Pelna_vai_zaudejumi_Fakts1_EUR</vt:lpstr>
      <vt:lpstr>Pelna_vai_zaudejumi_Fakts2_EUR</vt:lpstr>
      <vt:lpstr>Pelna_vai_zaudejumi_Plans2_EUR</vt:lpstr>
      <vt:lpstr>Rezultāti!Print_Area</vt:lpstr>
      <vt:lpstr>Rezultāti!Print_Titles</vt:lpstr>
      <vt:lpstr>ROE_Fakts1_procenti</vt:lpstr>
      <vt:lpstr>ROE_Fakts2_procenti</vt:lpstr>
      <vt:lpstr>ROE_Plans2_procenti</vt:lpstr>
      <vt:lpstr>Sagatavosanas_datums</vt:lpstr>
      <vt:lpstr>Sagatavotajs</vt:lpstr>
      <vt:lpstr>Saistibas_pret_pasu_kapitals_Fakts1_procenti</vt:lpstr>
      <vt:lpstr>Saistibas_pret_pasu_kapitals_Fakts2_procenti</vt:lpstr>
      <vt:lpstr>Saistibas_pret_pasu_kapitals_Plans2_procenti</vt:lpstr>
      <vt:lpstr>Sanemtais_finansejums_Fakts1_EUR</vt:lpstr>
      <vt:lpstr>Sanemtais_finansejums_Fakts2_EUR</vt:lpstr>
      <vt:lpstr>Sanemtais_finansejums_Plans2_EUR</vt:lpstr>
      <vt:lpstr>Talrunis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Priede</dc:creator>
  <cp:lastModifiedBy>Natalija Rate</cp:lastModifiedBy>
  <cp:lastPrinted>2026-06-01T10:01:19Z</cp:lastPrinted>
  <dcterms:created xsi:type="dcterms:W3CDTF">2006-09-16T00:00:00Z</dcterms:created>
  <dcterms:modified xsi:type="dcterms:W3CDTF">2026-08-24T13:26:21Z</dcterms:modified>
</cp:coreProperties>
</file>