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FS1-LPS\Gramatvediba$\NVD pārskati  par budžeta līdzekļu izlietojumu\2025\"/>
    </mc:Choice>
  </mc:AlternateContent>
  <workbookProtection workbookAlgorithmName="SHA-512" workbookHashValue="e3Z4oArQTERF2hoS/eBXB/RBM20RVX+rlo3hdEP8nk2NlX+W0LHll1ImvniuGZcAvKS2ZRoOzytY2Rs7WvxWbQ==" workbookSaltValue="wVk7F/Qz8ecws7UqnMVzQA==" workbookSpinCount="100000" lockStructure="1"/>
  <bookViews>
    <workbookView xWindow="-3840" yWindow="-20775" windowWidth="28935" windowHeight="18975" tabRatio="822"/>
  </bookViews>
  <sheets>
    <sheet name="Report" sheetId="38"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5" i="38" l="1"/>
  <c r="G60" i="38" l="1"/>
  <c r="G49" i="38" s="1"/>
  <c r="H60" i="38"/>
  <c r="M39" i="38" l="1"/>
  <c r="M40" i="38"/>
  <c r="M38" i="38"/>
  <c r="M35" i="38"/>
  <c r="M36" i="38"/>
  <c r="M34" i="38"/>
  <c r="M29" i="38"/>
  <c r="M30" i="38"/>
  <c r="M31" i="38"/>
  <c r="M32" i="38"/>
  <c r="M28" i="38"/>
  <c r="M26" i="38"/>
  <c r="M25" i="38"/>
  <c r="H37" i="38" l="1"/>
  <c r="H33" i="38" l="1"/>
  <c r="H27" i="38"/>
  <c r="H24" i="38"/>
  <c r="H55" i="38"/>
  <c r="H54" i="38" s="1"/>
  <c r="H49" i="38" l="1"/>
  <c r="E79" i="38"/>
  <c r="H41" i="38"/>
  <c r="L37" i="38" l="1"/>
  <c r="L33" i="38"/>
  <c r="L27" i="38"/>
  <c r="L24" i="38"/>
  <c r="L41" i="38" l="1"/>
  <c r="K37" i="38"/>
  <c r="J37" i="38"/>
  <c r="I37" i="38"/>
  <c r="G37" i="38"/>
  <c r="F37" i="38"/>
  <c r="K33" i="38"/>
  <c r="J33" i="38"/>
  <c r="I33" i="38"/>
  <c r="G33" i="38"/>
  <c r="F33" i="38"/>
  <c r="K27" i="38"/>
  <c r="J27" i="38"/>
  <c r="I27" i="38"/>
  <c r="G27" i="38"/>
  <c r="F27" i="38"/>
  <c r="M24" i="38"/>
  <c r="K24" i="38"/>
  <c r="J24" i="38"/>
  <c r="I24" i="38"/>
  <c r="G24" i="38"/>
  <c r="F24" i="38"/>
  <c r="M27" i="38" l="1"/>
  <c r="M37" i="38"/>
  <c r="M33" i="38"/>
  <c r="I41" i="38"/>
  <c r="F41" i="38"/>
  <c r="J41" i="38"/>
  <c r="G41" i="38"/>
  <c r="K41" i="38"/>
  <c r="F79" i="38" l="1"/>
  <c r="E78" i="38" s="1"/>
  <c r="M41" i="38"/>
  <c r="F78" i="38" l="1"/>
  <c r="G78" i="38" s="1"/>
  <c r="H78" i="38" s="1"/>
  <c r="G80" i="38" l="1"/>
  <c r="H80" i="38" l="1"/>
  <c r="I80" i="38" s="1"/>
  <c r="H81" i="38" l="1"/>
</calcChain>
</file>

<file path=xl/sharedStrings.xml><?xml version="1.0" encoding="utf-8"?>
<sst xmlns="http://schemas.openxmlformats.org/spreadsheetml/2006/main" count="132" uniqueCount="102">
  <si>
    <r>
      <t xml:space="preserve">Pārskats par valsts budžeta līdzekļu izlietojumu ārstniecības iestādēs </t>
    </r>
    <r>
      <rPr>
        <b/>
        <vertAlign val="superscript"/>
        <sz val="24"/>
        <rFont val="Tahoma"/>
        <family val="2"/>
      </rPr>
      <t>1)</t>
    </r>
  </si>
  <si>
    <t>Aizpildīt tikai baltos tukšos lauciņus ar veseliem skaitļiem!</t>
  </si>
  <si>
    <t>Ārstniecības iestāde:</t>
  </si>
  <si>
    <t>Piejūras slimnīca, Valsts sabiedrība ar ierobežotu atbildību</t>
  </si>
  <si>
    <t>UR numurs:</t>
  </si>
  <si>
    <t>Atskaites veids:</t>
  </si>
  <si>
    <t>VTNP2</t>
  </si>
  <si>
    <t>Iestādes vadītājs:</t>
  </si>
  <si>
    <t>(vārds, uzvārds)</t>
  </si>
  <si>
    <t>Izpildītājs:</t>
  </si>
  <si>
    <t>Tālrunis:</t>
  </si>
  <si>
    <t>Pārskata periods (gads):</t>
  </si>
  <si>
    <t>I  IZDEVUMI</t>
  </si>
  <si>
    <t>euro</t>
  </si>
  <si>
    <r>
      <t xml:space="preserve">Rindas kods
</t>
    </r>
    <r>
      <rPr>
        <b/>
        <sz val="11"/>
        <rFont val="Tahoma"/>
        <family val="2"/>
      </rPr>
      <t xml:space="preserve"> (MK noteikumi nr. 1031)</t>
    </r>
  </si>
  <si>
    <t>Izdevumu veids</t>
  </si>
  <si>
    <t>No valsts budžeta līdzekļiem par valsts finansētiem veselības aprūpes  pakalpojumiem (VAP)- ambulatorā un stacionārā palīdzība</t>
  </si>
  <si>
    <t>No valsts budžeta līdzekļiem citiem mērķiem</t>
  </si>
  <si>
    <t>No publisko resursu ieguldījuma valsts apmaksāto veselības aprūpes pakalpojumu nodrošināšanai (vispārējās tautsaimnieciskas nozīmes pakalpojumi - VTNP)</t>
  </si>
  <si>
    <t>Citi līdzekļi, kas neattiecas uz VTNP nodrošināšanu (piemēram ziedojumi, pētniecība, pašvaldības piešķirtie līdzekļi u.c.)</t>
  </si>
  <si>
    <t xml:space="preserve">Maksas pakalpojumi </t>
  </si>
  <si>
    <t>Pavisam kopā iestādē</t>
  </si>
  <si>
    <t>Pasākumu īstenošanai, infrastruktūras uzlabojumiem u.c. pasākumiem no valsts budžeta līdzekļiem (t.sk. no līdzekļiem neparedzētiem gadījumiem)</t>
  </si>
  <si>
    <t>Projektu īstenošanai no ES fondiem (ES struktūrfondi, EEZ un Norvēģijas finanšu instruments, utml.)</t>
  </si>
  <si>
    <t>Finanšu ieguldījums, palielinot pamatkapitālu</t>
  </si>
  <si>
    <t>Faktiskie izdevumi</t>
  </si>
  <si>
    <t xml:space="preserve">Faktiskie izdevumi </t>
  </si>
  <si>
    <t xml:space="preserve">      resursu avots no 
Izziņas par ieņēmumiem</t>
  </si>
  <si>
    <t>1.rinda</t>
  </si>
  <si>
    <t>6.rinda</t>
  </si>
  <si>
    <t>5.1.1.rinda</t>
  </si>
  <si>
    <t>5.1.2. rinda</t>
  </si>
  <si>
    <t>5.1.3.rinda</t>
  </si>
  <si>
    <t>2.rinda, 4 rinda, 5.2.rinda un 7.rinda</t>
  </si>
  <si>
    <t>3.rinda</t>
  </si>
  <si>
    <t>10=3+4+5+6+7+8+9</t>
  </si>
  <si>
    <t>ATLĪDZĪBA</t>
  </si>
  <si>
    <t>Atalgojumi</t>
  </si>
  <si>
    <t>Darba devēja valsts sociālās apdrošināšanas obligātās iemaksas, sociāla rakstura pabalsti un kompensācijas</t>
  </si>
  <si>
    <t>PRECES UN PAKALPOJUMI</t>
  </si>
  <si>
    <t>Mācību, darba un dienesta komandējumi, dienesta, darba braucieni</t>
  </si>
  <si>
    <t>Pakalpojumi</t>
  </si>
  <si>
    <t>Krājumi, materiāli, energoresursi, preces, biroja preces un inventārs, kurus neuzskaita kodā 5000</t>
  </si>
  <si>
    <t>Izdevumi periodikas iegādei (bibliotēkas krājumiem pieskaitāmie izdevumi)</t>
  </si>
  <si>
    <t>Nodokļu, nodevu un naudas sodu maksājumi</t>
  </si>
  <si>
    <t>PROCENTU IZDEVUMI</t>
  </si>
  <si>
    <t>Procentu maksājumi ārvalstu un starptautiskajām finanšu institūcijām</t>
  </si>
  <si>
    <t>Procentu maksājumi iekšzemes kredītiestādēm</t>
  </si>
  <si>
    <t>Pārējie procentu maksājumi</t>
  </si>
  <si>
    <t>0000</t>
  </si>
  <si>
    <r>
      <t>PAMATLĪDZEKĻU NOLIETOJUMS</t>
    </r>
    <r>
      <rPr>
        <b/>
        <sz val="12"/>
        <rFont val="Tahoma"/>
        <family val="2"/>
      </rPr>
      <t xml:space="preserve"> </t>
    </r>
    <r>
      <rPr>
        <b/>
        <vertAlign val="superscript"/>
        <sz val="12"/>
        <rFont val="Tahoma"/>
        <family val="2"/>
      </rPr>
      <t>3</t>
    </r>
  </si>
  <si>
    <t>0100</t>
  </si>
  <si>
    <t>Nolietojums nemateriāliem ieguldījumiem</t>
  </si>
  <si>
    <t>0200</t>
  </si>
  <si>
    <t>Pamatlīdzekļu nolietojums</t>
  </si>
  <si>
    <r>
      <t>DAŽĀDI IZDEVUMI</t>
    </r>
    <r>
      <rPr>
        <b/>
        <sz val="12"/>
        <rFont val="Tahoma"/>
        <family val="2"/>
      </rPr>
      <t xml:space="preserve">, </t>
    </r>
    <r>
      <rPr>
        <sz val="12"/>
        <rFont val="Tahoma"/>
        <family val="2"/>
      </rPr>
      <t>kas veidojas pēc uzkrāšanas principa un nav klasificēti iepriekš (zaudējumi valūtas kursa svārstību dēļ un šaubīgo debitoru uzkrājumu dēļ finanšu aktīvu pārvērtēšanai, u.c.)</t>
    </r>
  </si>
  <si>
    <t>KOPĀ (1000-8000)</t>
  </si>
  <si>
    <r>
      <t>2026.gadā aprēķinātās dividendes par 2025.gadu</t>
    </r>
    <r>
      <rPr>
        <b/>
        <sz val="14"/>
        <rFont val="Tahoma"/>
        <family val="2"/>
      </rPr>
      <t xml:space="preserve"> (NVD veiks kontroli pēc iestādes Gada pārskata datiem)</t>
    </r>
  </si>
  <si>
    <t>Plānotās investīcijas nākamajiem periodiem</t>
  </si>
  <si>
    <t>II  IZZIŅA PAR IEŅĒMUMIEM</t>
  </si>
  <si>
    <t>Ieņēmumu veids</t>
  </si>
  <si>
    <t>Naudas plūsma (kases ieņēmumi)</t>
  </si>
  <si>
    <t>Faktiskie ieņēmumi</t>
  </si>
  <si>
    <r>
      <rPr>
        <b/>
        <u/>
        <sz val="14"/>
        <rFont val="Tahoma"/>
        <family val="2"/>
      </rPr>
      <t>KOPĀ,</t>
    </r>
    <r>
      <rPr>
        <sz val="14"/>
        <rFont val="Tahoma"/>
        <family val="2"/>
      </rPr>
      <t xml:space="preserve"> </t>
    </r>
    <r>
      <rPr>
        <i/>
        <sz val="14"/>
        <rFont val="Tahoma"/>
        <family val="2"/>
      </rPr>
      <t>tai skaitā:</t>
    </r>
  </si>
  <si>
    <r>
      <t xml:space="preserve">1. Saņemtie valsts budžeta līdzekļi   par valsts apmaksātiem veselības aprūpes pakalpojumiem </t>
    </r>
    <r>
      <rPr>
        <sz val="14"/>
        <rFont val="Tahoma"/>
        <family val="2"/>
      </rPr>
      <t>(stacionārie un ambulatorie pakalpojumi)</t>
    </r>
    <r>
      <rPr>
        <b/>
        <sz val="14"/>
        <rFont val="Tahoma"/>
        <family val="2"/>
      </rPr>
      <t xml:space="preserve"> ,t.sk. NVD pacientu līdzmaksājums.</t>
    </r>
  </si>
  <si>
    <r>
      <t xml:space="preserve">2. Pacienta līdzmaksājums par neatbrīvotajām kategorijām </t>
    </r>
    <r>
      <rPr>
        <sz val="14"/>
        <rFont val="Tahoma"/>
        <family val="2"/>
      </rPr>
      <t>(ko iekasē ārstniecības iestāde)</t>
    </r>
  </si>
  <si>
    <t>x</t>
  </si>
  <si>
    <t>3. Ieņēmumi no fiziskām un juridiskām personām par maksas medicīnas pakalpojumiem.</t>
  </si>
  <si>
    <t>4. Pārējie saimnieciskās darbības ieņēmumi, kas nav saistīti ar ārstniecības pakalpojumiem (piemēram telpu noma un tamlīdzīgi ieņēmumi)</t>
  </si>
  <si>
    <t>5. Saņemtais publisko resursu ieguldījums  - kopā</t>
  </si>
  <si>
    <t xml:space="preserve">5.1.Saņemtais publisko resursu ieguldījums (valsts atbalsts) valsts apmaksāto veselības aprūpes pakalpojumu nodrošināšanai </t>
  </si>
  <si>
    <t xml:space="preserve">5.1.1. valsts budžeta līdzekļi , tajā skaitā no līdzekļiem neparedzētiem gadījumiem </t>
  </si>
  <si>
    <t>5.1.2. līdzekļi no ES fondiem u.c.</t>
  </si>
  <si>
    <t>5.1.3. saņemtais finansējums pamatkapitāla palielināšanai</t>
  </si>
  <si>
    <t xml:space="preserve">5.2. citi līdzekļi , kas neattiecas uz VTNP nodrošināšanu </t>
  </si>
  <si>
    <t>6. Citi saņemtie līdzekļi no valsts budžeta:</t>
  </si>
  <si>
    <t>6.1. rezidentu apmācībai</t>
  </si>
  <si>
    <t>6.2. citi no NVD saņemtie līdzekļi (piem. MVI, R saraksts, reģistru līgumi, ANM u.c.)</t>
  </si>
  <si>
    <t>6.3. no Valsts asinsdonoru centra saņemtie bezmaksas asins preparāti</t>
  </si>
  <si>
    <t>6.4. citu valsts deleģēto funkciju nodrošināšanai</t>
  </si>
  <si>
    <t>7. Pašvaldību līdzekļi (norādīt mērķi)</t>
  </si>
  <si>
    <t xml:space="preserve">7.1. </t>
  </si>
  <si>
    <t xml:space="preserve">7.2. </t>
  </si>
  <si>
    <t>7.3.</t>
  </si>
  <si>
    <t>7.4.</t>
  </si>
  <si>
    <t>7.5.</t>
  </si>
  <si>
    <t>III PĀRMĒRĪGAS KOMPENSĀCIJAS KONTROLES APRĒĶINS</t>
  </si>
  <si>
    <r>
      <t xml:space="preserve">Pārmērīgas kompensācijas kontrole </t>
    </r>
    <r>
      <rPr>
        <b/>
        <vertAlign val="superscript"/>
        <sz val="14"/>
        <rFont val="Tahoma"/>
        <family val="2"/>
      </rPr>
      <t xml:space="preserve">4)
</t>
    </r>
    <r>
      <rPr>
        <sz val="14"/>
        <rFont val="Tahoma"/>
        <family val="2"/>
      </rPr>
      <t xml:space="preserve">(lai nodrošinātu </t>
    </r>
    <r>
      <rPr>
        <sz val="14"/>
        <color theme="1"/>
        <rFont val="Tahoma"/>
        <family val="2"/>
      </rPr>
      <t>Eiropas Komisijas Lēmuma (ES) 2025/2630</t>
    </r>
    <r>
      <rPr>
        <sz val="14"/>
        <rFont val="Tahoma"/>
        <family val="2"/>
      </rPr>
      <t xml:space="preserve"> nosacījumu izpildi (t.sk. attiecībā uz piešķirto kompensāciju apmēru un pārmērīgas kompensācijas kontroli)</t>
    </r>
  </si>
  <si>
    <t>Ieņēmumi</t>
  </si>
  <si>
    <t>Izdevumi</t>
  </si>
  <si>
    <r>
      <t xml:space="preserve">Izdevumi ar saprātīgu peļņas normu, % </t>
    </r>
    <r>
      <rPr>
        <sz val="14"/>
        <rFont val="Tahoma"/>
        <family val="2"/>
      </rPr>
      <t>(katru gadu mainīgs lielums)</t>
    </r>
  </si>
  <si>
    <t xml:space="preserve">pārmērīga kompensācija
 + ir / - nav </t>
  </si>
  <si>
    <t>pārmērīgas kompensācijas īpatsvars no kopējiem valsts budžeta līdzekļiem (%)</t>
  </si>
  <si>
    <t>6.612</t>
  </si>
  <si>
    <t xml:space="preserve">No valsts budžeta līdzekļiem (STAC un AMB)	</t>
  </si>
  <si>
    <t>X</t>
  </si>
  <si>
    <t xml:space="preserve">Saņemtais publisko resursu ieguldījums (valsts atbalsts) valsts apmaksāto veselības aprūpes pakalpojumu nodrošināšanai 	</t>
  </si>
  <si>
    <t>KOPĀ</t>
  </si>
  <si>
    <r>
      <rPr>
        <b/>
        <sz val="13"/>
        <rFont val="Tahoma"/>
        <family val="2"/>
      </rPr>
      <t xml:space="preserve">PIEZĪMES
</t>
    </r>
    <r>
      <rPr>
        <sz val="11"/>
        <rFont val="Tahoma"/>
        <family val="2"/>
      </rPr>
      <t xml:space="preserve">
</t>
    </r>
    <r>
      <rPr>
        <i/>
        <sz val="11"/>
        <rFont val="Tahoma"/>
        <family val="2"/>
      </rPr>
      <t xml:space="preserve">1) Faktiskie ieņēmumi un izdevumi ir jānorāda atbilstoši grāmatvedības nosacījumiem, kādi tiek izmantoti gatavojot gada pārskata veidlapu "Peļņas vai zaudējumu aprēķins". Kopējai informācijai jāsakrīt ar Peļņas vai zaudējumu aprēķinu. Projektu īstenošanu faktiskajos izdevumos atspoguļo tikai kārtējos izdevumus un infrastruktūras attīstības izdevumi katru gadu jāattiecina tikai amortizācijas apmērā.
2) Izdevumu uzskaitījums rindas kodos 1000-4000 veikts atbilstoši 2005.gada 24.decembra Ministru kabineta noteikumiem Nr.1031 Noteikumi par budžetu izdevumu klasifikāciju atbilstoši ekonomiskajām kategorijām"
3) Rindas kodā 0000 īpaši pielāgota EKK sadaļa ārstniecības iestādes pamatlīdzekļu nolietojuma uzskaitei.									
4) Nacionālajam veselības dienestam kā Vispārējās tautsaimnieciskās nozīmes pakalpojumu (turpmāk - VTNP) pienākumu uzlicējam jāveic kompensācijas par VTNP sniegšanu apmēra kontrole (t.sk. veicot VTNP sniedzēja ieņēmumu  uz izdevumu aprēķinu pārbaudi), t.sk. pārliecināties, ka VTNP sniedzēja kompensācijas summa (t.sk. projekta iesniegumā pieprasītā VTNP sniedzēja publiskā finansējuma summa) nav lielāka par summu, kas nepieciešama, lai segtu neto izmaksas, kas rodas, pildot VTNP sniegšanas pienākumus, tostarp saprātīgu peļņu. (Saprātīgas peļņas % jeb finansiālā rentabilitāte pēc nodokļiem katru gadu ir mainīgs lielums, fiksēts uz 01.02.2026.,  https://data.stat.gov.lv/pxweb/lv/OSP_PUB/START__ENT__UF__UFF/UFF050/)   NVD katru gadu aktualizē pārskata veidlapu  pēc 1.februāra statistikas datiem. 									</t>
    </r>
  </si>
  <si>
    <t>Dokuments parakstīts ar drošu elektronisko parakstu un satur laika zīmogu</t>
  </si>
  <si>
    <t>Liene Veikerte</t>
  </si>
  <si>
    <t>Natalija Rāte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</si>
</sst>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0.000"/>
    <numFmt numFmtId="166" formatCode="###\ ###\ ###\ ##0.00"/>
  </numFmts>
  <fonts count="30" x14ac:knownFonts="1">
    <font>
      <sz val="12"/>
      <name val="Arial"/>
      <charset val="186"/>
    </font>
    <font>
      <sz val="12"/>
      <name val="Arial"/>
      <family val="2"/>
    </font>
    <font>
      <sz val="11"/>
      <name val="Tahoma"/>
      <family val="2"/>
    </font>
    <font>
      <b/>
      <sz val="14"/>
      <name val="Tahoma"/>
      <family val="2"/>
    </font>
    <font>
      <b/>
      <sz val="11"/>
      <name val="Tahoma"/>
      <family val="2"/>
    </font>
    <font>
      <b/>
      <sz val="13"/>
      <name val="Tahoma"/>
      <family val="2"/>
    </font>
    <font>
      <i/>
      <sz val="11"/>
      <name val="Tahoma"/>
      <family val="2"/>
    </font>
    <font>
      <b/>
      <u/>
      <sz val="12"/>
      <name val="Tahoma"/>
      <family val="2"/>
    </font>
    <font>
      <sz val="12"/>
      <name val="Tahoma"/>
      <family val="2"/>
    </font>
    <font>
      <sz val="14"/>
      <name val="Tahoma"/>
      <family val="2"/>
    </font>
    <font>
      <b/>
      <sz val="20"/>
      <color rgb="FFD1470C"/>
      <name val="Tahoma"/>
      <family val="2"/>
    </font>
    <font>
      <sz val="16"/>
      <name val="Tahoma"/>
      <family val="2"/>
    </font>
    <font>
      <sz val="10"/>
      <name val="Tahoma"/>
      <family val="2"/>
    </font>
    <font>
      <b/>
      <sz val="12"/>
      <name val="Tahoma"/>
      <family val="2"/>
    </font>
    <font>
      <b/>
      <u/>
      <sz val="14"/>
      <name val="Tahoma"/>
      <family val="2"/>
    </font>
    <font>
      <sz val="12"/>
      <color theme="0"/>
      <name val="Tahoma"/>
      <family val="2"/>
    </font>
    <font>
      <b/>
      <sz val="12"/>
      <color theme="0"/>
      <name val="Tahoma"/>
      <family val="2"/>
    </font>
    <font>
      <i/>
      <sz val="14"/>
      <name val="Tahoma"/>
      <family val="2"/>
    </font>
    <font>
      <b/>
      <sz val="24"/>
      <name val="Tahoma"/>
      <family val="2"/>
    </font>
    <font>
      <b/>
      <vertAlign val="superscript"/>
      <sz val="24"/>
      <name val="Tahoma"/>
      <family val="2"/>
    </font>
    <font>
      <b/>
      <vertAlign val="superscript"/>
      <sz val="14"/>
      <name val="Tahoma"/>
      <family val="2"/>
    </font>
    <font>
      <b/>
      <u/>
      <sz val="20"/>
      <name val="Tahoma"/>
      <family val="2"/>
    </font>
    <font>
      <b/>
      <sz val="14"/>
      <color theme="1"/>
      <name val="Tahoma"/>
      <family val="2"/>
    </font>
    <font>
      <b/>
      <u/>
      <sz val="16"/>
      <color theme="5"/>
      <name val="Tahoma"/>
      <family val="2"/>
    </font>
    <font>
      <sz val="14"/>
      <name val="Times New Roman"/>
      <family val="1"/>
      <charset val="186"/>
    </font>
    <font>
      <b/>
      <sz val="14"/>
      <name val="Times New Roman"/>
      <family val="1"/>
    </font>
    <font>
      <i/>
      <sz val="20"/>
      <name val="Tahoma"/>
      <family val="2"/>
    </font>
    <font>
      <sz val="16"/>
      <color rgb="FFFF0000"/>
      <name val="Tahoma"/>
      <family val="2"/>
    </font>
    <font>
      <b/>
      <vertAlign val="superscript"/>
      <sz val="12"/>
      <name val="Tahoma"/>
      <family val="2"/>
    </font>
    <font>
      <sz val="14"/>
      <color theme="1"/>
      <name val="Tahoma"/>
      <family val="2"/>
    </font>
  </fonts>
  <fills count="12">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D1470C"/>
        <bgColor indexed="64"/>
      </patternFill>
    </fill>
    <fill>
      <patternFill patternType="solid">
        <fgColor rgb="FFFEEAD9"/>
        <bgColor indexed="64"/>
      </patternFill>
    </fill>
    <fill>
      <patternFill patternType="solid">
        <fgColor rgb="FFE6B8B7"/>
        <bgColor indexed="64"/>
      </patternFill>
    </fill>
    <fill>
      <patternFill patternType="solid">
        <fgColor rgb="FFEBF1DE"/>
        <bgColor rgb="FF000000"/>
      </patternFill>
    </fill>
    <fill>
      <patternFill patternType="solid">
        <fgColor theme="0" tint="-0.14999847407452621"/>
        <bgColor indexed="64"/>
      </patternFill>
    </fill>
    <fill>
      <patternFill patternType="solid">
        <fgColor theme="5" tint="0.59999389629810485"/>
        <bgColor indexed="64"/>
      </patternFill>
    </fill>
  </fills>
  <borders count="80">
    <border>
      <left/>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theme="0"/>
      </left>
      <right/>
      <top style="thin">
        <color theme="0"/>
      </top>
      <bottom style="thin">
        <color theme="1"/>
      </bottom>
      <diagonal/>
    </border>
    <border>
      <left/>
      <right/>
      <top style="thin">
        <color theme="0"/>
      </top>
      <bottom style="thin">
        <color theme="1"/>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style="thin">
        <color theme="0"/>
      </bottom>
      <diagonal/>
    </border>
    <border>
      <left style="thin">
        <color theme="1"/>
      </left>
      <right style="thin">
        <color theme="1"/>
      </right>
      <top style="thin">
        <color theme="1"/>
      </top>
      <bottom style="thin">
        <color theme="1"/>
      </bottom>
      <diagonal/>
    </border>
    <border>
      <left style="thin">
        <color theme="0"/>
      </left>
      <right style="thin">
        <color theme="0"/>
      </right>
      <top style="thin">
        <color theme="0"/>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0"/>
      </top>
      <bottom style="thin">
        <color theme="0"/>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mediumDashed">
        <color rgb="FFD1470C"/>
      </left>
      <right/>
      <top style="mediumDashed">
        <color rgb="FFD1470C"/>
      </top>
      <bottom style="mediumDashed">
        <color rgb="FFD1470C"/>
      </bottom>
      <diagonal/>
    </border>
    <border>
      <left/>
      <right/>
      <top style="mediumDashed">
        <color rgb="FFD1470C"/>
      </top>
      <bottom style="mediumDashed">
        <color rgb="FFD1470C"/>
      </bottom>
      <diagonal/>
    </border>
    <border>
      <left style="medium">
        <color theme="1"/>
      </left>
      <right/>
      <top/>
      <bottom style="thin">
        <color theme="1"/>
      </bottom>
      <diagonal/>
    </border>
    <border>
      <left/>
      <right/>
      <top style="thin">
        <color theme="0"/>
      </top>
      <bottom/>
      <diagonal/>
    </border>
    <border>
      <left style="mediumDashed">
        <color theme="5"/>
      </left>
      <right/>
      <top style="mediumDashed">
        <color theme="5"/>
      </top>
      <bottom style="mediumDashed">
        <color theme="5"/>
      </bottom>
      <diagonal/>
    </border>
    <border>
      <left/>
      <right/>
      <top style="mediumDashed">
        <color theme="5"/>
      </top>
      <bottom style="mediumDashed">
        <color theme="5"/>
      </bottom>
      <diagonal/>
    </border>
    <border>
      <left/>
      <right style="mediumDashed">
        <color theme="5"/>
      </right>
      <top style="mediumDashed">
        <color theme="5"/>
      </top>
      <bottom style="mediumDashed">
        <color theme="5"/>
      </bottom>
      <diagonal/>
    </border>
    <border>
      <left/>
      <right/>
      <top style="thin">
        <color theme="1"/>
      </top>
      <bottom style="thin">
        <color theme="1"/>
      </bottom>
      <diagonal/>
    </border>
    <border>
      <left style="thin">
        <color theme="1"/>
      </left>
      <right/>
      <top/>
      <bottom/>
      <diagonal/>
    </border>
    <border>
      <left/>
      <right style="thin">
        <color theme="1"/>
      </right>
      <top/>
      <bottom/>
      <diagonal/>
    </border>
    <border>
      <left style="medium">
        <color theme="1"/>
      </left>
      <right style="thin">
        <color theme="1"/>
      </right>
      <top style="thin">
        <color theme="1"/>
      </top>
      <bottom style="thin">
        <color theme="1"/>
      </bottom>
      <diagonal/>
    </border>
    <border>
      <left style="medium">
        <color theme="1"/>
      </left>
      <right/>
      <top style="thin">
        <color theme="1"/>
      </top>
      <bottom/>
      <diagonal/>
    </border>
    <border>
      <left style="thin">
        <color theme="0"/>
      </left>
      <right/>
      <top/>
      <bottom style="thin">
        <color theme="1"/>
      </bottom>
      <diagonal/>
    </border>
    <border>
      <left/>
      <right style="thin">
        <color theme="1"/>
      </right>
      <top style="thin">
        <color theme="1"/>
      </top>
      <bottom style="medium">
        <color theme="1"/>
      </bottom>
      <diagonal/>
    </border>
    <border>
      <left style="medium">
        <color theme="1"/>
      </left>
      <right/>
      <top style="thin">
        <color theme="1"/>
      </top>
      <bottom style="thin">
        <color theme="1"/>
      </bottom>
      <diagonal/>
    </border>
    <border>
      <left style="thin">
        <color theme="1"/>
      </left>
      <right style="medium">
        <color theme="1"/>
      </right>
      <top style="thin">
        <color theme="1"/>
      </top>
      <bottom/>
      <diagonal/>
    </border>
    <border>
      <left/>
      <right style="mediumDashed">
        <color rgb="FFD1470C"/>
      </right>
      <top style="mediumDashed">
        <color rgb="FFD1470C"/>
      </top>
      <bottom style="mediumDashed">
        <color rgb="FFD1470C"/>
      </bottom>
      <diagonal/>
    </border>
    <border>
      <left style="medium">
        <color theme="1"/>
      </left>
      <right/>
      <top style="thin">
        <color theme="1"/>
      </top>
      <bottom style="medium">
        <color theme="1"/>
      </bottom>
      <diagonal/>
    </border>
    <border>
      <left/>
      <right/>
      <top style="thin">
        <color theme="1"/>
      </top>
      <bottom style="medium">
        <color theme="1"/>
      </bottom>
      <diagonal/>
    </border>
    <border>
      <left style="thin">
        <color indexed="64"/>
      </left>
      <right style="thin">
        <color indexed="64"/>
      </right>
      <top style="thin">
        <color indexed="64"/>
      </top>
      <bottom style="thin">
        <color indexed="64"/>
      </bottom>
      <diagonal/>
    </border>
    <border>
      <left/>
      <right style="medium">
        <color theme="1"/>
      </right>
      <top style="thin">
        <color theme="1"/>
      </top>
      <bottom style="thin">
        <color theme="1"/>
      </bottom>
      <diagonal/>
    </border>
    <border>
      <left/>
      <right style="medium">
        <color theme="1"/>
      </right>
      <top style="thin">
        <color theme="1"/>
      </top>
      <bottom style="medium">
        <color theme="1"/>
      </bottom>
      <diagonal/>
    </border>
    <border>
      <left style="medium">
        <color theme="1"/>
      </left>
      <right/>
      <top style="medium">
        <color theme="1"/>
      </top>
      <bottom style="thin">
        <color theme="1"/>
      </bottom>
      <diagonal/>
    </border>
    <border>
      <left/>
      <right/>
      <top style="medium">
        <color theme="1"/>
      </top>
      <bottom style="thin">
        <color theme="1"/>
      </bottom>
      <diagonal/>
    </border>
    <border>
      <left/>
      <right style="medium">
        <color theme="1"/>
      </right>
      <top style="medium">
        <color theme="1"/>
      </top>
      <bottom style="thin">
        <color theme="1"/>
      </bottom>
      <diagonal/>
    </border>
    <border>
      <left style="thin">
        <color theme="1"/>
      </left>
      <right style="medium">
        <color theme="1"/>
      </right>
      <top/>
      <bottom style="thin">
        <color rgb="FF000000"/>
      </bottom>
      <diagonal/>
    </border>
    <border>
      <left style="thin">
        <color indexed="64"/>
      </left>
      <right style="medium">
        <color theme="1"/>
      </right>
      <top/>
      <bottom style="thin">
        <color indexed="64"/>
      </bottom>
      <diagonal/>
    </border>
    <border>
      <left style="thin">
        <color indexed="64"/>
      </left>
      <right style="medium">
        <color theme="1"/>
      </right>
      <top/>
      <bottom style="medium">
        <color theme="1"/>
      </bottom>
      <diagonal/>
    </border>
    <border>
      <left style="thin">
        <color theme="0"/>
      </left>
      <right/>
      <top/>
      <bottom style="thin">
        <color theme="0"/>
      </bottom>
      <diagonal/>
    </border>
    <border>
      <left style="thin">
        <color theme="0"/>
      </left>
      <right style="thin">
        <color theme="0"/>
      </right>
      <top style="thin">
        <color theme="1"/>
      </top>
      <bottom style="thin">
        <color theme="1"/>
      </bottom>
      <diagonal/>
    </border>
    <border>
      <left style="thin">
        <color theme="0"/>
      </left>
      <right style="thin">
        <color theme="0"/>
      </right>
      <top style="thin">
        <color theme="0"/>
      </top>
      <bottom style="thin">
        <color theme="1"/>
      </bottom>
      <diagonal/>
    </border>
    <border>
      <left style="thin">
        <color theme="0"/>
      </left>
      <right style="thin">
        <color theme="0"/>
      </right>
      <top style="thin">
        <color theme="1"/>
      </top>
      <bottom/>
      <diagonal/>
    </border>
    <border>
      <left style="thin">
        <color indexed="64"/>
      </left>
      <right style="thin">
        <color indexed="64"/>
      </right>
      <top style="medium">
        <color theme="1"/>
      </top>
      <bottom style="thin">
        <color indexed="64"/>
      </bottom>
      <diagonal/>
    </border>
    <border>
      <left style="thin">
        <color theme="0" tint="-0.14999847407452621"/>
      </left>
      <right style="thin">
        <color theme="0"/>
      </right>
      <top style="thin">
        <color theme="1"/>
      </top>
      <bottom style="thin">
        <color theme="1"/>
      </bottom>
      <diagonal/>
    </border>
    <border>
      <left style="thin">
        <color theme="0" tint="-0.14999847407452621"/>
      </left>
      <right/>
      <top style="thin">
        <color theme="1"/>
      </top>
      <bottom style="thin">
        <color theme="1"/>
      </bottom>
      <diagonal/>
    </border>
    <border>
      <left style="thin">
        <color theme="0"/>
      </left>
      <right style="thin">
        <color theme="0" tint="-0.14999847407452621"/>
      </right>
      <top style="thin">
        <color theme="1"/>
      </top>
      <bottom style="thin">
        <color theme="1"/>
      </bottom>
      <diagonal/>
    </border>
    <border>
      <left/>
      <right style="thin">
        <color theme="0"/>
      </right>
      <top style="thin">
        <color theme="1"/>
      </top>
      <bottom style="thin">
        <color theme="1"/>
      </bottom>
      <diagonal/>
    </border>
    <border>
      <left style="thin">
        <color theme="0" tint="-0.14999847407452621"/>
      </left>
      <right style="thin">
        <color theme="0" tint="-0.14999847407452621"/>
      </right>
      <top style="thin">
        <color theme="1"/>
      </top>
      <bottom style="thin">
        <color theme="1"/>
      </bottom>
      <diagonal/>
    </border>
    <border>
      <left style="thin">
        <color theme="0" tint="-0.14999847407452621"/>
      </left>
      <right style="thin">
        <color theme="0" tint="-0.14999847407452621"/>
      </right>
      <top style="thin">
        <color theme="0"/>
      </top>
      <bottom style="thin">
        <color theme="1"/>
      </bottom>
      <diagonal/>
    </border>
    <border>
      <left style="thin">
        <color theme="0"/>
      </left>
      <right style="thin">
        <color theme="0"/>
      </right>
      <top style="mediumDashed">
        <color rgb="FFD1470C"/>
      </top>
      <bottom/>
      <diagonal/>
    </border>
    <border>
      <left style="thin">
        <color theme="0"/>
      </left>
      <right style="thin">
        <color theme="0"/>
      </right>
      <top style="mediumDashed">
        <color rgb="FFD1470C"/>
      </top>
      <bottom style="thin">
        <color theme="0"/>
      </bottom>
      <diagonal/>
    </border>
    <border>
      <left style="thin">
        <color theme="0" tint="-0.14999847407452621"/>
      </left>
      <right style="thin">
        <color theme="0"/>
      </right>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1" fillId="0" borderId="0"/>
  </cellStyleXfs>
  <cellXfs count="180">
    <xf numFmtId="0" fontId="0" fillId="0" borderId="0" xfId="0"/>
    <xf numFmtId="0" fontId="2" fillId="0" borderId="2" xfId="0" applyFont="1" applyBorder="1"/>
    <xf numFmtId="0" fontId="2" fillId="0" borderId="2" xfId="0" applyFont="1" applyBorder="1" applyAlignment="1">
      <alignment horizontal="center"/>
    </xf>
    <xf numFmtId="0" fontId="6" fillId="0" borderId="2" xfId="0" applyFont="1" applyBorder="1"/>
    <xf numFmtId="0" fontId="2" fillId="0" borderId="2" xfId="0" applyFont="1" applyBorder="1" applyAlignment="1">
      <alignment vertical="center" wrapText="1"/>
    </xf>
    <xf numFmtId="0" fontId="6" fillId="0" borderId="2" xfId="0" applyFont="1" applyBorder="1" applyAlignment="1">
      <alignment wrapText="1"/>
    </xf>
    <xf numFmtId="0" fontId="2" fillId="0" borderId="2" xfId="0" applyFont="1" applyBorder="1" applyAlignment="1">
      <alignment wrapText="1"/>
    </xf>
    <xf numFmtId="0" fontId="6" fillId="3" borderId="2" xfId="0" applyFont="1" applyFill="1" applyBorder="1" applyAlignment="1">
      <alignment horizontal="left" wrapText="1"/>
    </xf>
    <xf numFmtId="0" fontId="2" fillId="0" borderId="3" xfId="0" applyFont="1" applyBorder="1"/>
    <xf numFmtId="0" fontId="2" fillId="0" borderId="4" xfId="0" applyFont="1" applyBorder="1"/>
    <xf numFmtId="0" fontId="2" fillId="0" borderId="7" xfId="0" applyFont="1" applyBorder="1"/>
    <xf numFmtId="0" fontId="11" fillId="0" borderId="2" xfId="0" applyFont="1" applyBorder="1"/>
    <xf numFmtId="0" fontId="2" fillId="0" borderId="5" xfId="0" applyFont="1" applyBorder="1"/>
    <xf numFmtId="0" fontId="2" fillId="0" borderId="3" xfId="0" applyFont="1" applyBorder="1" applyAlignment="1">
      <alignment horizontal="center"/>
    </xf>
    <xf numFmtId="0" fontId="6" fillId="0" borderId="3" xfId="0" applyFont="1" applyBorder="1"/>
    <xf numFmtId="0" fontId="2" fillId="0" borderId="18" xfId="0" applyFont="1" applyBorder="1"/>
    <xf numFmtId="0" fontId="2" fillId="0" borderId="18" xfId="0" applyFont="1" applyBorder="1" applyAlignment="1">
      <alignment horizontal="center"/>
    </xf>
    <xf numFmtId="0" fontId="2" fillId="0" borderId="5" xfId="0" applyFont="1" applyBorder="1" applyAlignment="1">
      <alignment vertical="center" wrapText="1"/>
    </xf>
    <xf numFmtId="0" fontId="8" fillId="5" borderId="17" xfId="0" applyFont="1" applyFill="1" applyBorder="1" applyAlignment="1">
      <alignment horizontal="center" vertical="center" wrapText="1"/>
    </xf>
    <xf numFmtId="0" fontId="13" fillId="5" borderId="17" xfId="0" applyFont="1" applyFill="1" applyBorder="1" applyAlignment="1">
      <alignment horizontal="center" wrapText="1"/>
    </xf>
    <xf numFmtId="0" fontId="15" fillId="6" borderId="17" xfId="0" applyFont="1" applyFill="1" applyBorder="1" applyAlignment="1">
      <alignment vertical="center" wrapText="1"/>
    </xf>
    <xf numFmtId="0" fontId="16" fillId="6" borderId="17"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2" fillId="0" borderId="7" xfId="0" applyFont="1" applyBorder="1" applyAlignment="1">
      <alignment vertical="center" wrapText="1"/>
    </xf>
    <xf numFmtId="0" fontId="2" fillId="0" borderId="16" xfId="0" applyFont="1" applyBorder="1" applyAlignment="1">
      <alignment vertical="center" wrapText="1"/>
    </xf>
    <xf numFmtId="0" fontId="2" fillId="0" borderId="4" xfId="0" applyFont="1" applyBorder="1" applyAlignment="1">
      <alignment vertical="center" wrapText="1"/>
    </xf>
    <xf numFmtId="0" fontId="2" fillId="0" borderId="18" xfId="0" applyFont="1" applyBorder="1" applyAlignment="1">
      <alignment vertical="center" wrapText="1"/>
    </xf>
    <xf numFmtId="0" fontId="11" fillId="0" borderId="3" xfId="0" applyFont="1" applyBorder="1"/>
    <xf numFmtId="0" fontId="2" fillId="0" borderId="16" xfId="0" applyFont="1" applyBorder="1"/>
    <xf numFmtId="0" fontId="7" fillId="5" borderId="17" xfId="0" applyFont="1" applyFill="1" applyBorder="1" applyAlignment="1">
      <alignment horizontal="center" vertical="center" wrapText="1"/>
    </xf>
    <xf numFmtId="0" fontId="7" fillId="5" borderId="17" xfId="0" quotePrefix="1" applyFont="1" applyFill="1" applyBorder="1" applyAlignment="1">
      <alignment horizontal="center" vertical="center" wrapText="1"/>
    </xf>
    <xf numFmtId="0" fontId="8" fillId="5" borderId="17" xfId="0" quotePrefix="1" applyFont="1" applyFill="1" applyBorder="1" applyAlignment="1">
      <alignment horizontal="center" vertical="center" wrapText="1"/>
    </xf>
    <xf numFmtId="3" fontId="7" fillId="5" borderId="17" xfId="0" applyNumberFormat="1" applyFont="1" applyFill="1" applyBorder="1" applyAlignment="1">
      <alignment horizontal="center" vertical="center" wrapText="1"/>
    </xf>
    <xf numFmtId="0" fontId="6" fillId="0" borderId="2" xfId="0" applyFont="1" applyBorder="1" applyAlignment="1">
      <alignment horizontal="left" wrapText="1"/>
    </xf>
    <xf numFmtId="0" fontId="6" fillId="0" borderId="2" xfId="0" applyFont="1" applyBorder="1" applyAlignment="1">
      <alignment horizontal="left"/>
    </xf>
    <xf numFmtId="0" fontId="8" fillId="5" borderId="1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2" fillId="0" borderId="7" xfId="0" applyFont="1" applyBorder="1" applyAlignment="1">
      <alignment horizontal="left" vertical="center" wrapText="1"/>
    </xf>
    <xf numFmtId="3" fontId="4" fillId="0" borderId="7" xfId="0" applyNumberFormat="1" applyFont="1" applyBorder="1" applyAlignment="1">
      <alignment horizontal="center" vertical="center" wrapText="1"/>
    </xf>
    <xf numFmtId="0" fontId="6" fillId="0" borderId="18" xfId="0" applyFont="1" applyBorder="1" applyAlignment="1">
      <alignment wrapText="1"/>
    </xf>
    <xf numFmtId="0" fontId="2" fillId="0" borderId="5" xfId="0" applyFont="1" applyBorder="1" applyAlignment="1">
      <alignment vertical="top" wrapText="1"/>
    </xf>
    <xf numFmtId="0" fontId="16" fillId="6" borderId="19" xfId="0" applyFont="1" applyFill="1" applyBorder="1" applyAlignment="1">
      <alignment horizontal="center" vertical="center" wrapText="1"/>
    </xf>
    <xf numFmtId="0" fontId="13" fillId="5" borderId="19" xfId="0" applyFont="1" applyFill="1" applyBorder="1" applyAlignment="1">
      <alignment horizontal="center" wrapText="1"/>
    </xf>
    <xf numFmtId="4" fontId="3" fillId="2" borderId="31" xfId="0" applyNumberFormat="1" applyFont="1" applyFill="1" applyBorder="1" applyAlignment="1">
      <alignment horizontal="center" vertical="center" wrapText="1"/>
    </xf>
    <xf numFmtId="0" fontId="6" fillId="0" borderId="5" xfId="0" applyFont="1" applyBorder="1" applyAlignment="1">
      <alignment horizontal="left" wrapText="1"/>
    </xf>
    <xf numFmtId="2" fontId="25" fillId="9" borderId="1" xfId="0" applyNumberFormat="1" applyFont="1" applyFill="1" applyBorder="1" applyAlignment="1">
      <alignment horizontal="center" vertical="center" wrapText="1"/>
    </xf>
    <xf numFmtId="3" fontId="3" fillId="8" borderId="51" xfId="0" applyNumberFormat="1" applyFont="1" applyFill="1" applyBorder="1" applyAlignment="1">
      <alignment horizontal="center" vertical="center" wrapText="1"/>
    </xf>
    <xf numFmtId="0" fontId="2" fillId="0" borderId="6" xfId="0" applyFont="1" applyBorder="1" applyAlignment="1">
      <alignment vertical="center" wrapText="1"/>
    </xf>
    <xf numFmtId="2" fontId="25" fillId="9" borderId="58" xfId="0" applyNumberFormat="1" applyFont="1" applyFill="1" applyBorder="1" applyAlignment="1">
      <alignment horizontal="center" vertical="center" wrapText="1"/>
    </xf>
    <xf numFmtId="0" fontId="9" fillId="0" borderId="10" xfId="0" applyFont="1" applyBorder="1"/>
    <xf numFmtId="0" fontId="9" fillId="0" borderId="61" xfId="0" applyFont="1" applyBorder="1"/>
    <xf numFmtId="0" fontId="9" fillId="0" borderId="62" xfId="0" applyFont="1" applyBorder="1"/>
    <xf numFmtId="0" fontId="2" fillId="0" borderId="63" xfId="0" applyFont="1" applyBorder="1"/>
    <xf numFmtId="0" fontId="3" fillId="8" borderId="64" xfId="0" applyFont="1" applyFill="1" applyBorder="1" applyAlignment="1">
      <alignment horizontal="center" vertical="center" wrapText="1"/>
    </xf>
    <xf numFmtId="0" fontId="3" fillId="8" borderId="56" xfId="0" applyFont="1" applyFill="1" applyBorder="1" applyAlignment="1">
      <alignment horizontal="center" vertical="center" wrapText="1"/>
    </xf>
    <xf numFmtId="0" fontId="9" fillId="10" borderId="65" xfId="0" applyFont="1" applyFill="1" applyBorder="1"/>
    <xf numFmtId="0" fontId="9" fillId="10" borderId="66" xfId="0" applyFont="1" applyFill="1" applyBorder="1"/>
    <xf numFmtId="0" fontId="9" fillId="10" borderId="68" xfId="0" applyFont="1" applyFill="1" applyBorder="1"/>
    <xf numFmtId="0" fontId="9" fillId="10" borderId="69" xfId="0" applyFont="1" applyFill="1" applyBorder="1"/>
    <xf numFmtId="0" fontId="2" fillId="0" borderId="71" xfId="0" applyFont="1" applyBorder="1"/>
    <xf numFmtId="0" fontId="9" fillId="10" borderId="70" xfId="0" applyFont="1" applyFill="1" applyBorder="1"/>
    <xf numFmtId="0" fontId="9" fillId="10" borderId="73" xfId="0" applyFont="1" applyFill="1" applyBorder="1"/>
    <xf numFmtId="0" fontId="2" fillId="0" borderId="72" xfId="0" applyFont="1" applyBorder="1"/>
    <xf numFmtId="0" fontId="26" fillId="0" borderId="18" xfId="0" applyFont="1" applyBorder="1" applyAlignment="1">
      <alignment horizontal="right"/>
    </xf>
    <xf numFmtId="0" fontId="26" fillId="0" borderId="2" xfId="0" applyFont="1" applyBorder="1" applyAlignment="1">
      <alignment horizontal="right"/>
    </xf>
    <xf numFmtId="0" fontId="2" fillId="0" borderId="2" xfId="0" applyFont="1" applyBorder="1" applyAlignment="1">
      <alignment horizontal="left"/>
    </xf>
    <xf numFmtId="0" fontId="27" fillId="0" borderId="16" xfId="0" applyFont="1" applyBorder="1" applyAlignment="1">
      <alignment horizontal="left" vertical="center"/>
    </xf>
    <xf numFmtId="164" fontId="13" fillId="5" borderId="17" xfId="0" applyNumberFormat="1" applyFont="1" applyFill="1" applyBorder="1" applyAlignment="1">
      <alignment vertical="center" wrapText="1"/>
    </xf>
    <xf numFmtId="164" fontId="13" fillId="5" borderId="19" xfId="0" applyNumberFormat="1" applyFont="1" applyFill="1" applyBorder="1" applyAlignment="1">
      <alignment horizontal="right" vertical="center" wrapText="1"/>
    </xf>
    <xf numFmtId="164" fontId="8" fillId="0" borderId="17" xfId="0" applyNumberFormat="1" applyFont="1" applyBorder="1" applyAlignment="1" applyProtection="1">
      <alignment vertical="center" wrapText="1"/>
      <protection locked="0"/>
    </xf>
    <xf numFmtId="164" fontId="13" fillId="5" borderId="51" xfId="0" applyNumberFormat="1" applyFont="1" applyFill="1" applyBorder="1" applyAlignment="1">
      <alignment horizontal="center" vertical="center" wrapText="1"/>
    </xf>
    <xf numFmtId="164" fontId="13" fillId="5" borderId="51" xfId="0" applyNumberFormat="1" applyFont="1" applyFill="1" applyBorder="1" applyAlignment="1">
      <alignment vertical="center" wrapText="1"/>
    </xf>
    <xf numFmtId="164" fontId="8" fillId="0" borderId="76" xfId="0" applyNumberFormat="1" applyFont="1" applyBorder="1" applyAlignment="1" applyProtection="1">
      <alignment vertical="center" wrapText="1"/>
      <protection locked="0"/>
    </xf>
    <xf numFmtId="164" fontId="8" fillId="0" borderId="79" xfId="0" applyNumberFormat="1" applyFont="1" applyBorder="1" applyAlignment="1" applyProtection="1">
      <alignment vertical="center" wrapText="1"/>
      <protection locked="0"/>
    </xf>
    <xf numFmtId="164" fontId="3" fillId="8" borderId="52" xfId="0" applyNumberFormat="1" applyFont="1" applyFill="1" applyBorder="1" applyAlignment="1">
      <alignment horizontal="center" vertical="center" wrapText="1"/>
    </xf>
    <xf numFmtId="164" fontId="3" fillId="8" borderId="51" xfId="0" applyNumberFormat="1" applyFont="1" applyFill="1" applyBorder="1" applyAlignment="1">
      <alignment horizontal="center" vertical="center" wrapText="1"/>
    </xf>
    <xf numFmtId="164" fontId="9" fillId="0" borderId="52" xfId="0" applyNumberFormat="1" applyFont="1" applyBorder="1" applyAlignment="1" applyProtection="1">
      <alignment horizontal="right" vertical="center" wrapText="1" indent="1"/>
      <protection locked="0"/>
    </xf>
    <xf numFmtId="164" fontId="9" fillId="0" borderId="53" xfId="0" applyNumberFormat="1" applyFont="1" applyBorder="1" applyAlignment="1" applyProtection="1">
      <alignment horizontal="right" vertical="center" wrapText="1" indent="1"/>
      <protection locked="0"/>
    </xf>
    <xf numFmtId="164" fontId="9" fillId="2" borderId="17" xfId="0" applyNumberFormat="1" applyFont="1" applyFill="1" applyBorder="1" applyAlignment="1">
      <alignment horizontal="center" vertical="center" wrapText="1"/>
    </xf>
    <xf numFmtId="164" fontId="3" fillId="2" borderId="31" xfId="0" applyNumberFormat="1" applyFont="1" applyFill="1" applyBorder="1" applyAlignment="1">
      <alignment horizontal="center" vertical="center"/>
    </xf>
    <xf numFmtId="165" fontId="3" fillId="2" borderId="17" xfId="1" applyNumberFormat="1" applyFont="1" applyFill="1" applyBorder="1" applyAlignment="1">
      <alignment horizontal="center" vertical="center" wrapText="1"/>
    </xf>
    <xf numFmtId="164" fontId="3" fillId="10" borderId="51" xfId="0" applyNumberFormat="1" applyFont="1" applyFill="1" applyBorder="1" applyAlignment="1">
      <alignment horizontal="center" vertical="center" wrapText="1"/>
    </xf>
    <xf numFmtId="164" fontId="3" fillId="10" borderId="52" xfId="0" applyNumberFormat="1" applyFont="1" applyFill="1" applyBorder="1" applyAlignment="1">
      <alignment horizontal="center" vertical="center" wrapText="1"/>
    </xf>
    <xf numFmtId="164" fontId="3" fillId="11" borderId="51" xfId="0" applyNumberFormat="1" applyFont="1" applyFill="1" applyBorder="1" applyAlignment="1">
      <alignment horizontal="center" vertical="center" wrapText="1"/>
    </xf>
    <xf numFmtId="0" fontId="8" fillId="10" borderId="44" xfId="0" applyFont="1" applyFill="1" applyBorder="1" applyAlignment="1">
      <alignment horizontal="left" vertical="center"/>
    </xf>
    <xf numFmtId="0" fontId="8" fillId="10" borderId="67" xfId="0" applyFont="1" applyFill="1" applyBorder="1" applyAlignment="1">
      <alignment horizontal="left" vertical="center"/>
    </xf>
    <xf numFmtId="0" fontId="8" fillId="0" borderId="61" xfId="0" applyFont="1" applyBorder="1" applyAlignment="1" applyProtection="1">
      <alignment horizontal="left" vertical="center"/>
      <protection locked="0"/>
    </xf>
    <xf numFmtId="0" fontId="8" fillId="0" borderId="9" xfId="0" applyFont="1" applyBorder="1" applyAlignment="1" applyProtection="1">
      <alignment horizontal="left" vertical="center"/>
      <protection locked="0"/>
    </xf>
    <xf numFmtId="0" fontId="8" fillId="0" borderId="62" xfId="0" applyFont="1" applyBorder="1" applyAlignment="1" applyProtection="1">
      <alignment horizontal="left" vertical="center"/>
      <protection locked="0"/>
    </xf>
    <xf numFmtId="166" fontId="3" fillId="2" borderId="31" xfId="0" applyNumberFormat="1" applyFont="1" applyFill="1" applyBorder="1" applyAlignment="1">
      <alignment horizontal="center" vertical="center"/>
    </xf>
    <xf numFmtId="166" fontId="3" fillId="9" borderId="59" xfId="0" applyNumberFormat="1" applyFont="1" applyFill="1" applyBorder="1" applyAlignment="1">
      <alignment horizontal="center" vertical="center" wrapText="1"/>
    </xf>
    <xf numFmtId="0" fontId="13" fillId="5" borderId="17"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3" fillId="2" borderId="30" xfId="0" applyFont="1" applyFill="1" applyBorder="1" applyAlignment="1">
      <alignment horizontal="right" vertical="center" wrapText="1" indent="1"/>
    </xf>
    <xf numFmtId="0" fontId="3" fillId="2" borderId="45" xfId="0" applyFont="1" applyFill="1" applyBorder="1" applyAlignment="1">
      <alignment horizontal="right" vertical="center" wrapText="1" indent="1"/>
    </xf>
    <xf numFmtId="0" fontId="3" fillId="2" borderId="31" xfId="0" applyFont="1" applyFill="1" applyBorder="1" applyAlignment="1">
      <alignment horizontal="right" vertical="center" wrapText="1" inden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8" fillId="5" borderId="22"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7" fillId="5" borderId="19" xfId="0" applyFont="1" applyFill="1" applyBorder="1" applyAlignment="1">
      <alignment horizontal="left" vertical="center" wrapText="1"/>
    </xf>
    <xf numFmtId="0" fontId="7" fillId="5" borderId="39" xfId="0" applyFont="1" applyFill="1" applyBorder="1" applyAlignment="1">
      <alignment horizontal="left" vertical="center" wrapText="1"/>
    </xf>
    <xf numFmtId="0" fontId="7" fillId="5" borderId="20" xfId="0" applyFont="1" applyFill="1" applyBorder="1" applyAlignment="1">
      <alignment horizontal="left" vertical="center" wrapText="1"/>
    </xf>
    <xf numFmtId="0" fontId="13" fillId="5" borderId="19" xfId="0" applyFont="1" applyFill="1" applyBorder="1" applyAlignment="1">
      <alignment horizontal="center" wrapText="1"/>
    </xf>
    <xf numFmtId="0" fontId="13" fillId="5" borderId="39" xfId="0" applyFont="1" applyFill="1" applyBorder="1" applyAlignment="1">
      <alignment horizontal="center" wrapText="1"/>
    </xf>
    <xf numFmtId="0" fontId="13" fillId="5" borderId="20" xfId="0" applyFont="1" applyFill="1" applyBorder="1" applyAlignment="1">
      <alignment horizontal="center" wrapText="1"/>
    </xf>
    <xf numFmtId="0" fontId="16" fillId="6" borderId="19" xfId="0" applyFont="1" applyFill="1" applyBorder="1" applyAlignment="1">
      <alignment horizontal="right" vertical="center" wrapText="1"/>
    </xf>
    <xf numFmtId="0" fontId="16" fillId="6" borderId="39" xfId="0" applyFont="1" applyFill="1" applyBorder="1" applyAlignment="1">
      <alignment horizontal="right" vertical="center" wrapText="1"/>
    </xf>
    <xf numFmtId="0" fontId="16" fillId="6" borderId="20" xfId="0" applyFont="1" applyFill="1" applyBorder="1" applyAlignment="1">
      <alignment horizontal="right" vertical="center" wrapText="1"/>
    </xf>
    <xf numFmtId="0" fontId="8" fillId="5" borderId="19" xfId="0" applyFont="1" applyFill="1" applyBorder="1" applyAlignment="1">
      <alignment horizontal="left" vertical="center" wrapText="1"/>
    </xf>
    <xf numFmtId="0" fontId="8" fillId="5" borderId="39" xfId="0" applyFont="1" applyFill="1" applyBorder="1" applyAlignment="1">
      <alignment horizontal="left" vertical="center" wrapText="1"/>
    </xf>
    <xf numFmtId="0" fontId="8" fillId="5" borderId="20" xfId="0" applyFont="1" applyFill="1" applyBorder="1" applyAlignment="1">
      <alignment horizontal="left" vertical="center" wrapText="1"/>
    </xf>
    <xf numFmtId="0" fontId="18" fillId="0" borderId="14"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48" xfId="0" applyFont="1" applyBorder="1" applyAlignment="1">
      <alignment horizontal="center" vertical="center"/>
    </xf>
    <xf numFmtId="0" fontId="21" fillId="0" borderId="3" xfId="0" applyFont="1" applyBorder="1" applyAlignment="1">
      <alignment horizontal="left" wrapText="1"/>
    </xf>
    <xf numFmtId="0" fontId="21" fillId="0" borderId="21" xfId="0" applyFont="1" applyBorder="1" applyAlignment="1">
      <alignment horizontal="left" wrapText="1"/>
    </xf>
    <xf numFmtId="0" fontId="3" fillId="0" borderId="60" xfId="0" applyFont="1" applyBorder="1" applyAlignment="1">
      <alignment horizontal="left"/>
    </xf>
    <xf numFmtId="0" fontId="3" fillId="0" borderId="16"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12" fillId="0" borderId="11" xfId="0" applyFont="1" applyBorder="1" applyAlignment="1">
      <alignment horizontal="center" vertical="top"/>
    </xf>
    <xf numFmtId="0" fontId="12" fillId="0" borderId="12" xfId="0" applyFont="1" applyBorder="1" applyAlignment="1">
      <alignment horizontal="center" vertical="top"/>
    </xf>
    <xf numFmtId="0" fontId="12" fillId="0" borderId="13" xfId="0" applyFont="1" applyBorder="1" applyAlignment="1">
      <alignment horizontal="center" vertical="top"/>
    </xf>
    <xf numFmtId="0" fontId="8" fillId="5" borderId="39"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13" fillId="5" borderId="24" xfId="0" applyFont="1" applyFill="1" applyBorder="1" applyAlignment="1">
      <alignment horizontal="center" vertical="center" wrapText="1"/>
    </xf>
    <xf numFmtId="0" fontId="13" fillId="5" borderId="25" xfId="0"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3" fillId="5" borderId="40"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41" xfId="0" applyFont="1" applyFill="1" applyBorder="1" applyAlignment="1">
      <alignment horizontal="center" vertical="center" wrapText="1"/>
    </xf>
    <xf numFmtId="0" fontId="13" fillId="5" borderId="27" xfId="0" applyFont="1" applyFill="1" applyBorder="1" applyAlignment="1">
      <alignment horizontal="center" vertical="center" wrapText="1"/>
    </xf>
    <xf numFmtId="0" fontId="13" fillId="5" borderId="28" xfId="0" applyFont="1" applyFill="1" applyBorder="1" applyAlignment="1">
      <alignment horizontal="center" vertical="center" wrapText="1"/>
    </xf>
    <xf numFmtId="0" fontId="13" fillId="5" borderId="29" xfId="0" applyFont="1" applyFill="1" applyBorder="1" applyAlignment="1">
      <alignment horizontal="center" vertical="center" wrapText="1"/>
    </xf>
    <xf numFmtId="0" fontId="3" fillId="8" borderId="46" xfId="0" applyFont="1" applyFill="1" applyBorder="1" applyAlignment="1">
      <alignment horizontal="left" vertical="center" wrapText="1"/>
    </xf>
    <xf numFmtId="0" fontId="3" fillId="8" borderId="39" xfId="0" applyFont="1" applyFill="1" applyBorder="1" applyAlignment="1">
      <alignment horizontal="left" vertical="center" wrapText="1"/>
    </xf>
    <xf numFmtId="0" fontId="9" fillId="8" borderId="46" xfId="0" applyFont="1" applyFill="1" applyBorder="1" applyAlignment="1">
      <alignment horizontal="left" vertical="center" wrapText="1" indent="1"/>
    </xf>
    <xf numFmtId="0" fontId="9" fillId="8" borderId="39" xfId="0" applyFont="1" applyFill="1" applyBorder="1" applyAlignment="1">
      <alignment horizontal="left" vertical="center" wrapText="1" indent="1"/>
    </xf>
    <xf numFmtId="0" fontId="2" fillId="4" borderId="36" xfId="0" applyFont="1" applyFill="1" applyBorder="1" applyAlignment="1">
      <alignment horizontal="left" vertical="center" wrapText="1" indent="1"/>
    </xf>
    <xf numFmtId="0" fontId="2" fillId="4" borderId="37" xfId="0" applyFont="1" applyFill="1" applyBorder="1" applyAlignment="1">
      <alignment horizontal="left" vertical="center" wrapText="1" indent="1"/>
    </xf>
    <xf numFmtId="0" fontId="2" fillId="4" borderId="38" xfId="0" applyFont="1" applyFill="1" applyBorder="1" applyAlignment="1">
      <alignment horizontal="left" vertical="center" wrapText="1" indent="1"/>
    </xf>
    <xf numFmtId="0" fontId="23" fillId="2" borderId="36" xfId="0" applyFont="1" applyFill="1" applyBorder="1" applyAlignment="1">
      <alignment horizontal="center" vertical="center" wrapText="1"/>
    </xf>
    <xf numFmtId="0" fontId="23" fillId="2" borderId="37" xfId="0" applyFont="1" applyFill="1" applyBorder="1" applyAlignment="1">
      <alignment horizontal="center" vertical="center" wrapText="1"/>
    </xf>
    <xf numFmtId="0" fontId="23" fillId="2" borderId="38" xfId="0" applyFont="1" applyFill="1" applyBorder="1" applyAlignment="1">
      <alignment horizontal="center" vertical="center" wrapText="1"/>
    </xf>
    <xf numFmtId="0" fontId="22" fillId="8" borderId="54" xfId="0" applyFont="1" applyFill="1" applyBorder="1" applyAlignment="1">
      <alignment horizontal="left" vertical="center" wrapText="1"/>
    </xf>
    <xf numFmtId="0" fontId="22" fillId="8" borderId="55" xfId="0" applyFont="1" applyFill="1" applyBorder="1" applyAlignment="1">
      <alignment horizontal="left" vertical="center" wrapText="1"/>
    </xf>
    <xf numFmtId="0" fontId="9" fillId="8" borderId="46" xfId="0" applyFont="1" applyFill="1" applyBorder="1" applyAlignment="1">
      <alignment horizontal="left" vertical="center" wrapText="1" indent="2"/>
    </xf>
    <xf numFmtId="0" fontId="9" fillId="8" borderId="39" xfId="0" applyFont="1" applyFill="1" applyBorder="1" applyAlignment="1">
      <alignment horizontal="left" vertical="center" wrapText="1" indent="2"/>
    </xf>
    <xf numFmtId="0" fontId="3" fillId="2" borderId="54" xfId="0" applyFont="1" applyFill="1" applyBorder="1" applyAlignment="1">
      <alignment horizontal="center" vertical="center" wrapText="1"/>
    </xf>
    <xf numFmtId="0" fontId="3" fillId="2" borderId="55"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14" fillId="7" borderId="74" xfId="0" applyFont="1" applyFill="1" applyBorder="1" applyAlignment="1">
      <alignment horizontal="left" vertical="center" wrapText="1"/>
    </xf>
    <xf numFmtId="0" fontId="14" fillId="7" borderId="75" xfId="0" applyFont="1" applyFill="1" applyBorder="1" applyAlignment="1">
      <alignment horizontal="left" vertical="center" wrapText="1"/>
    </xf>
    <xf numFmtId="0" fontId="3" fillId="7" borderId="77" xfId="0" applyFont="1" applyFill="1" applyBorder="1" applyAlignment="1">
      <alignment horizontal="left" vertical="center" wrapText="1"/>
    </xf>
    <xf numFmtId="0" fontId="3" fillId="7" borderId="78" xfId="0" applyFont="1" applyFill="1" applyBorder="1" applyAlignment="1">
      <alignment horizontal="left" vertical="center" wrapText="1"/>
    </xf>
    <xf numFmtId="0" fontId="24" fillId="9" borderId="47" xfId="0" applyFont="1" applyFill="1" applyBorder="1" applyAlignment="1">
      <alignment horizontal="center" vertical="center" wrapText="1"/>
    </xf>
    <xf numFmtId="0" fontId="24" fillId="9" borderId="57"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0" borderId="46" xfId="0" applyFont="1" applyBorder="1" applyAlignment="1" applyProtection="1">
      <alignment horizontal="left" vertical="center" wrapText="1" indent="1"/>
      <protection locked="0"/>
    </xf>
    <xf numFmtId="0" fontId="9" fillId="0" borderId="39" xfId="0" applyFont="1" applyBorder="1" applyAlignment="1" applyProtection="1">
      <alignment horizontal="left" vertical="center" wrapText="1" indent="1"/>
      <protection locked="0"/>
    </xf>
    <xf numFmtId="0" fontId="9" fillId="0" borderId="49" xfId="0" applyFont="1" applyBorder="1" applyAlignment="1" applyProtection="1">
      <alignment horizontal="left" vertical="center" wrapText="1" indent="1"/>
      <protection locked="0"/>
    </xf>
    <xf numFmtId="0" fontId="9" fillId="0" borderId="50" xfId="0" applyFont="1" applyBorder="1" applyAlignment="1" applyProtection="1">
      <alignment horizontal="left" vertical="center" wrapText="1" indent="1"/>
      <protection locked="0"/>
    </xf>
  </cellXfs>
  <cellStyles count="3">
    <cellStyle name="Normal" xfId="0" builtinId="0"/>
    <cellStyle name="Normal 2" xfId="2"/>
    <cellStyle name="Percent" xfId="1" builtinId="5"/>
  </cellStyles>
  <dxfs count="0"/>
  <tableStyles count="0" defaultTableStyle="TableStyleMedium9" defaultPivotStyle="PivotStyleLight16"/>
  <colors>
    <mruColors>
      <color rgb="FFFEEAD9"/>
      <color rgb="FFE6B8B7"/>
      <color rgb="FFD147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7"/>
  <sheetViews>
    <sheetView tabSelected="1" topLeftCell="A52" zoomScale="75" zoomScaleNormal="75" zoomScaleSheetLayoutView="100" workbookViewId="0">
      <selection activeCell="B57" sqref="B57:F57"/>
    </sheetView>
  </sheetViews>
  <sheetFormatPr defaultColWidth="8.88671875" defaultRowHeight="14.25" x14ac:dyDescent="0.2"/>
  <cols>
    <col min="1" max="1" width="1.44140625" style="1" customWidth="1"/>
    <col min="2" max="2" width="14.6640625" style="1" customWidth="1"/>
    <col min="3" max="3" width="13.6640625" style="1" customWidth="1"/>
    <col min="4" max="4" width="19.6640625" style="1" customWidth="1"/>
    <col min="5" max="5" width="12.44140625" style="1" customWidth="1"/>
    <col min="6" max="6" width="24.33203125" style="1" customWidth="1"/>
    <col min="7" max="7" width="24.6640625" style="1" customWidth="1"/>
    <col min="8" max="8" width="22.88671875" style="1" customWidth="1"/>
    <col min="9" max="9" width="26.88671875" style="1" customWidth="1"/>
    <col min="10" max="10" width="24.6640625" style="1" customWidth="1"/>
    <col min="11" max="11" width="23.33203125" style="1" customWidth="1"/>
    <col min="12" max="12" width="16.44140625" style="1" customWidth="1"/>
    <col min="13" max="13" width="24.88671875" style="1" customWidth="1"/>
    <col min="14" max="16384" width="8.88671875" style="1"/>
  </cols>
  <sheetData>
    <row r="1" spans="1:13" ht="8.1" customHeight="1" x14ac:dyDescent="0.2">
      <c r="A1" s="8"/>
      <c r="B1" s="119" t="s">
        <v>0</v>
      </c>
      <c r="C1" s="120"/>
      <c r="D1" s="120"/>
      <c r="E1" s="120"/>
      <c r="F1" s="120"/>
      <c r="G1" s="120"/>
      <c r="H1" s="120"/>
      <c r="I1" s="121"/>
      <c r="J1" s="15"/>
      <c r="K1" s="15"/>
      <c r="L1" s="15"/>
      <c r="M1" s="15"/>
    </row>
    <row r="2" spans="1:13" s="11" customFormat="1" ht="51" customHeight="1" thickBot="1" x14ac:dyDescent="0.3">
      <c r="A2" s="27"/>
      <c r="B2" s="122"/>
      <c r="C2" s="123"/>
      <c r="D2" s="123"/>
      <c r="E2" s="123"/>
      <c r="F2" s="123"/>
      <c r="G2" s="123"/>
      <c r="H2" s="123"/>
      <c r="I2" s="124"/>
      <c r="J2" s="1"/>
      <c r="K2" s="1"/>
      <c r="L2" s="1"/>
      <c r="M2" s="1"/>
    </row>
    <row r="3" spans="1:13" ht="42" customHeight="1" thickBot="1" x14ac:dyDescent="0.25">
      <c r="A3" s="8"/>
      <c r="B3" s="125" t="s">
        <v>1</v>
      </c>
      <c r="C3" s="126"/>
      <c r="D3" s="126"/>
      <c r="E3" s="126"/>
      <c r="F3" s="126"/>
      <c r="G3" s="126"/>
      <c r="H3" s="126"/>
      <c r="I3" s="127"/>
      <c r="J3" s="28"/>
      <c r="K3" s="12"/>
      <c r="L3" s="12"/>
      <c r="M3" s="12"/>
    </row>
    <row r="4" spans="1:13" ht="23.1" customHeight="1" x14ac:dyDescent="0.2">
      <c r="A4" s="12"/>
      <c r="B4" s="12"/>
      <c r="C4" s="12"/>
      <c r="D4" s="12"/>
      <c r="E4" s="59"/>
      <c r="F4" s="62"/>
      <c r="G4" s="12"/>
      <c r="H4" s="12"/>
      <c r="I4" s="12"/>
      <c r="J4" s="28"/>
      <c r="K4" s="12"/>
      <c r="L4" s="12"/>
      <c r="M4" s="12"/>
    </row>
    <row r="5" spans="1:13" ht="39.950000000000003" customHeight="1" x14ac:dyDescent="0.25">
      <c r="B5" s="130" t="s">
        <v>2</v>
      </c>
      <c r="C5" s="131"/>
      <c r="D5" s="84" t="s">
        <v>3</v>
      </c>
      <c r="E5" s="60"/>
      <c r="F5" s="61"/>
      <c r="G5" s="40"/>
      <c r="H5" s="24"/>
      <c r="I5" s="24"/>
      <c r="J5" s="4"/>
      <c r="K5" s="4"/>
      <c r="L5" s="4"/>
      <c r="M5" s="4"/>
    </row>
    <row r="6" spans="1:13" ht="33" customHeight="1" x14ac:dyDescent="0.25">
      <c r="B6" s="130" t="s">
        <v>4</v>
      </c>
      <c r="C6" s="131"/>
      <c r="D6" s="85">
        <v>40003343729</v>
      </c>
      <c r="E6" s="58"/>
      <c r="F6" s="57"/>
      <c r="G6" s="40"/>
      <c r="H6" s="24"/>
      <c r="I6" s="24"/>
      <c r="J6" s="4"/>
      <c r="K6" s="4"/>
      <c r="L6" s="4"/>
      <c r="M6" s="4"/>
    </row>
    <row r="7" spans="1:13" ht="36" customHeight="1" x14ac:dyDescent="0.25">
      <c r="B7" s="130" t="s">
        <v>5</v>
      </c>
      <c r="C7" s="131"/>
      <c r="D7" s="84" t="s">
        <v>6</v>
      </c>
      <c r="E7" s="56"/>
      <c r="F7" s="55"/>
      <c r="G7" s="40"/>
      <c r="H7" s="24"/>
      <c r="I7" s="24"/>
      <c r="J7" s="4"/>
      <c r="K7" s="4"/>
      <c r="L7" s="4"/>
      <c r="M7" s="4"/>
    </row>
    <row r="8" spans="1:13" s="3" customFormat="1" ht="30" customHeight="1" x14ac:dyDescent="0.25">
      <c r="A8" s="1"/>
      <c r="B8" s="132" t="s">
        <v>7</v>
      </c>
      <c r="C8" s="133"/>
      <c r="D8" s="86" t="s">
        <v>100</v>
      </c>
      <c r="E8" s="50"/>
      <c r="F8" s="49"/>
      <c r="G8" s="34"/>
      <c r="H8" s="25"/>
      <c r="I8" s="25"/>
      <c r="J8" s="4"/>
      <c r="K8" s="4"/>
      <c r="L8" s="4"/>
      <c r="M8" s="4"/>
    </row>
    <row r="9" spans="1:13" ht="18" customHeight="1" x14ac:dyDescent="0.25">
      <c r="B9" s="134"/>
      <c r="C9" s="135"/>
      <c r="D9" s="136" t="s">
        <v>8</v>
      </c>
      <c r="E9" s="137"/>
      <c r="F9" s="138"/>
      <c r="G9" s="7"/>
      <c r="H9" s="25"/>
      <c r="I9" s="25"/>
      <c r="J9" s="4"/>
      <c r="K9" s="4"/>
      <c r="L9" s="4"/>
      <c r="M9" s="4"/>
    </row>
    <row r="10" spans="1:13" ht="15.75" customHeight="1" x14ac:dyDescent="0.25">
      <c r="B10" s="132" t="s">
        <v>9</v>
      </c>
      <c r="C10" s="133"/>
      <c r="D10" s="87" t="s">
        <v>101</v>
      </c>
      <c r="E10" s="51"/>
      <c r="F10" s="51"/>
      <c r="G10" s="33"/>
      <c r="H10" s="25"/>
      <c r="I10" s="25"/>
      <c r="J10" s="4"/>
      <c r="K10" s="4"/>
      <c r="L10" s="4"/>
      <c r="M10" s="4"/>
    </row>
    <row r="11" spans="1:13" ht="18" x14ac:dyDescent="0.25">
      <c r="B11" s="134"/>
      <c r="C11" s="135"/>
      <c r="D11" s="136" t="s">
        <v>8</v>
      </c>
      <c r="E11" s="137"/>
      <c r="F11" s="138"/>
      <c r="G11" s="6"/>
      <c r="H11" s="6"/>
      <c r="I11" s="6"/>
      <c r="J11" s="4"/>
      <c r="K11" s="4"/>
      <c r="L11" s="4"/>
      <c r="M11" s="4"/>
    </row>
    <row r="12" spans="1:13" ht="18" x14ac:dyDescent="0.25">
      <c r="B12" s="132" t="s">
        <v>10</v>
      </c>
      <c r="C12" s="133"/>
      <c r="D12" s="88">
        <v>63434911</v>
      </c>
      <c r="E12" s="51"/>
      <c r="F12" s="51"/>
      <c r="J12" s="4"/>
      <c r="K12" s="4"/>
      <c r="L12" s="4"/>
      <c r="M12" s="4"/>
    </row>
    <row r="13" spans="1:13" ht="30" customHeight="1" x14ac:dyDescent="0.25">
      <c r="B13" s="132" t="s">
        <v>11</v>
      </c>
      <c r="C13" s="133"/>
      <c r="D13" s="84">
        <v>2025</v>
      </c>
      <c r="E13" s="56"/>
      <c r="F13" s="55"/>
      <c r="J13" s="4"/>
      <c r="K13" s="4"/>
      <c r="L13" s="4"/>
      <c r="M13" s="4"/>
    </row>
    <row r="14" spans="1:13" ht="15" customHeight="1" x14ac:dyDescent="0.2">
      <c r="D14" s="65"/>
    </row>
    <row r="15" spans="1:13" ht="0.95" customHeight="1" x14ac:dyDescent="0.2">
      <c r="B15" s="15"/>
      <c r="C15" s="15"/>
      <c r="D15" s="15"/>
      <c r="E15" s="15"/>
      <c r="F15" s="15"/>
      <c r="G15" s="15"/>
      <c r="H15" s="15"/>
      <c r="I15" s="15"/>
      <c r="J15" s="15"/>
      <c r="K15" s="15"/>
      <c r="L15" s="15"/>
      <c r="M15" s="15"/>
    </row>
    <row r="16" spans="1:13" ht="0.95" customHeight="1" x14ac:dyDescent="0.2">
      <c r="B16" s="15"/>
      <c r="C16" s="15"/>
      <c r="D16" s="15"/>
      <c r="E16" s="15"/>
      <c r="F16" s="15"/>
      <c r="G16" s="15"/>
      <c r="H16" s="15"/>
      <c r="I16" s="15"/>
      <c r="J16" s="15"/>
      <c r="K16" s="15"/>
      <c r="L16" s="15"/>
      <c r="M16" s="15"/>
    </row>
    <row r="17" spans="1:13" ht="30.95" customHeight="1" x14ac:dyDescent="0.35">
      <c r="B17" s="128" t="s">
        <v>12</v>
      </c>
      <c r="C17" s="129"/>
      <c r="D17" s="129"/>
      <c r="E17" s="129"/>
      <c r="F17" s="129"/>
      <c r="G17" s="16"/>
      <c r="H17" s="16"/>
      <c r="I17" s="16"/>
      <c r="J17" s="16"/>
      <c r="K17" s="16"/>
      <c r="L17" s="16"/>
      <c r="M17" s="63" t="s">
        <v>13</v>
      </c>
    </row>
    <row r="18" spans="1:13" ht="5.0999999999999996" customHeight="1" x14ac:dyDescent="0.2">
      <c r="A18" s="8"/>
    </row>
    <row r="19" spans="1:13" ht="41.1" customHeight="1" x14ac:dyDescent="0.2">
      <c r="A19" s="8"/>
      <c r="B19" s="104" t="s">
        <v>14</v>
      </c>
      <c r="C19" s="141" t="s">
        <v>15</v>
      </c>
      <c r="D19" s="142"/>
      <c r="E19" s="143"/>
      <c r="F19" s="105" t="s">
        <v>16</v>
      </c>
      <c r="G19" s="92" t="s">
        <v>17</v>
      </c>
      <c r="H19" s="139" t="s">
        <v>18</v>
      </c>
      <c r="I19" s="139"/>
      <c r="J19" s="140"/>
      <c r="K19" s="92" t="s">
        <v>19</v>
      </c>
      <c r="L19" s="92" t="s">
        <v>20</v>
      </c>
      <c r="M19" s="91" t="s">
        <v>21</v>
      </c>
    </row>
    <row r="20" spans="1:13" ht="107.1" customHeight="1" x14ac:dyDescent="0.2">
      <c r="A20" s="8"/>
      <c r="B20" s="104"/>
      <c r="C20" s="144"/>
      <c r="D20" s="145"/>
      <c r="E20" s="146"/>
      <c r="F20" s="106"/>
      <c r="G20" s="92"/>
      <c r="H20" s="35" t="s">
        <v>22</v>
      </c>
      <c r="I20" s="18" t="s">
        <v>23</v>
      </c>
      <c r="J20" s="18" t="s">
        <v>24</v>
      </c>
      <c r="K20" s="92"/>
      <c r="L20" s="92"/>
      <c r="M20" s="91"/>
    </row>
    <row r="21" spans="1:13" s="2" customFormat="1" ht="32.1" customHeight="1" x14ac:dyDescent="0.2">
      <c r="A21" s="13"/>
      <c r="B21" s="104"/>
      <c r="C21" s="147"/>
      <c r="D21" s="148"/>
      <c r="E21" s="149"/>
      <c r="F21" s="18" t="s">
        <v>25</v>
      </c>
      <c r="G21" s="18" t="s">
        <v>25</v>
      </c>
      <c r="H21" s="35" t="s">
        <v>25</v>
      </c>
      <c r="I21" s="18" t="s">
        <v>25</v>
      </c>
      <c r="J21" s="18" t="s">
        <v>25</v>
      </c>
      <c r="K21" s="18" t="s">
        <v>25</v>
      </c>
      <c r="L21" s="18" t="s">
        <v>25</v>
      </c>
      <c r="M21" s="18" t="s">
        <v>26</v>
      </c>
    </row>
    <row r="22" spans="1:13" s="2" customFormat="1" ht="39.950000000000003" customHeight="1" x14ac:dyDescent="0.2">
      <c r="A22" s="13"/>
      <c r="B22" s="20"/>
      <c r="C22" s="113" t="s">
        <v>27</v>
      </c>
      <c r="D22" s="114"/>
      <c r="E22" s="115"/>
      <c r="F22" s="21" t="s">
        <v>28</v>
      </c>
      <c r="G22" s="21" t="s">
        <v>29</v>
      </c>
      <c r="H22" s="41" t="s">
        <v>30</v>
      </c>
      <c r="I22" s="21" t="s">
        <v>31</v>
      </c>
      <c r="J22" s="21" t="s">
        <v>32</v>
      </c>
      <c r="K22" s="21" t="s">
        <v>33</v>
      </c>
      <c r="L22" s="21" t="s">
        <v>34</v>
      </c>
      <c r="M22" s="22"/>
    </row>
    <row r="23" spans="1:13" s="2" customFormat="1" ht="15.95" customHeight="1" x14ac:dyDescent="0.2">
      <c r="A23" s="13"/>
      <c r="B23" s="19">
        <v>1</v>
      </c>
      <c r="C23" s="110">
        <v>2</v>
      </c>
      <c r="D23" s="111"/>
      <c r="E23" s="112"/>
      <c r="F23" s="19">
        <v>3</v>
      </c>
      <c r="G23" s="19">
        <v>4</v>
      </c>
      <c r="H23" s="42">
        <v>5</v>
      </c>
      <c r="I23" s="19">
        <v>6</v>
      </c>
      <c r="J23" s="19">
        <v>7</v>
      </c>
      <c r="K23" s="19">
        <v>8</v>
      </c>
      <c r="L23" s="19">
        <v>9</v>
      </c>
      <c r="M23" s="19" t="s">
        <v>35</v>
      </c>
    </row>
    <row r="24" spans="1:13" ht="27" customHeight="1" x14ac:dyDescent="0.2">
      <c r="A24" s="8"/>
      <c r="B24" s="29">
        <v>1000</v>
      </c>
      <c r="C24" s="107" t="s">
        <v>36</v>
      </c>
      <c r="D24" s="108"/>
      <c r="E24" s="109"/>
      <c r="F24" s="67">
        <f t="shared" ref="F24:M24" si="0">F25+F26</f>
        <v>5088358</v>
      </c>
      <c r="G24" s="67">
        <f t="shared" si="0"/>
        <v>0</v>
      </c>
      <c r="H24" s="68">
        <f>H25+H26</f>
        <v>0</v>
      </c>
      <c r="I24" s="67">
        <f t="shared" si="0"/>
        <v>6365</v>
      </c>
      <c r="J24" s="67">
        <f t="shared" si="0"/>
        <v>0</v>
      </c>
      <c r="K24" s="67">
        <f t="shared" si="0"/>
        <v>0</v>
      </c>
      <c r="L24" s="67">
        <f t="shared" ref="L24" si="1">L25+L26</f>
        <v>12233</v>
      </c>
      <c r="M24" s="67">
        <f t="shared" si="0"/>
        <v>5106956</v>
      </c>
    </row>
    <row r="25" spans="1:13" ht="27.95" customHeight="1" x14ac:dyDescent="0.2">
      <c r="A25" s="8"/>
      <c r="B25" s="18">
        <v>1100</v>
      </c>
      <c r="C25" s="116" t="s">
        <v>37</v>
      </c>
      <c r="D25" s="117"/>
      <c r="E25" s="118"/>
      <c r="F25" s="69">
        <v>4025505</v>
      </c>
      <c r="G25" s="69"/>
      <c r="H25" s="69"/>
      <c r="I25" s="69">
        <v>5150</v>
      </c>
      <c r="J25" s="69"/>
      <c r="K25" s="69"/>
      <c r="L25" s="69">
        <v>9898</v>
      </c>
      <c r="M25" s="67">
        <f>SUM(F25:L25)</f>
        <v>4040553</v>
      </c>
    </row>
    <row r="26" spans="1:13" s="3" customFormat="1" ht="39.950000000000003" customHeight="1" x14ac:dyDescent="0.2">
      <c r="A26" s="14"/>
      <c r="B26" s="18">
        <v>1200</v>
      </c>
      <c r="C26" s="116" t="s">
        <v>38</v>
      </c>
      <c r="D26" s="117"/>
      <c r="E26" s="118"/>
      <c r="F26" s="69">
        <v>1062853</v>
      </c>
      <c r="G26" s="69"/>
      <c r="H26" s="69"/>
      <c r="I26" s="69">
        <v>1215</v>
      </c>
      <c r="J26" s="69"/>
      <c r="K26" s="69"/>
      <c r="L26" s="69">
        <v>2335</v>
      </c>
      <c r="M26" s="67">
        <f>SUM(F26:L26)</f>
        <v>1066403</v>
      </c>
    </row>
    <row r="27" spans="1:13" ht="27.95" customHeight="1" x14ac:dyDescent="0.2">
      <c r="A27" s="8"/>
      <c r="B27" s="29">
        <v>2000</v>
      </c>
      <c r="C27" s="107" t="s">
        <v>39</v>
      </c>
      <c r="D27" s="108"/>
      <c r="E27" s="109"/>
      <c r="F27" s="67">
        <f t="shared" ref="F27:K27" si="2">F28+F29+F30+F31+F32</f>
        <v>1004848</v>
      </c>
      <c r="G27" s="67">
        <f t="shared" si="2"/>
        <v>0</v>
      </c>
      <c r="H27" s="68">
        <f>SUM(H28:H32)</f>
        <v>0</v>
      </c>
      <c r="I27" s="67">
        <f t="shared" si="2"/>
        <v>22949</v>
      </c>
      <c r="J27" s="67">
        <f t="shared" si="2"/>
        <v>0</v>
      </c>
      <c r="K27" s="67">
        <f t="shared" si="2"/>
        <v>0</v>
      </c>
      <c r="L27" s="67">
        <f t="shared" ref="L27" si="3">L28+L29+L30+L31+L32</f>
        <v>0</v>
      </c>
      <c r="M27" s="67">
        <f>SUM(F27:L27)</f>
        <v>1027797</v>
      </c>
    </row>
    <row r="28" spans="1:13" ht="36.950000000000003" customHeight="1" x14ac:dyDescent="0.2">
      <c r="A28" s="8"/>
      <c r="B28" s="18">
        <v>2100</v>
      </c>
      <c r="C28" s="116" t="s">
        <v>40</v>
      </c>
      <c r="D28" s="117"/>
      <c r="E28" s="118"/>
      <c r="F28" s="69">
        <v>1839</v>
      </c>
      <c r="G28" s="69"/>
      <c r="H28" s="69"/>
      <c r="I28" s="69">
        <v>5730</v>
      </c>
      <c r="J28" s="69"/>
      <c r="K28" s="69"/>
      <c r="L28" s="69"/>
      <c r="M28" s="67">
        <f>SUM(F28:L28)</f>
        <v>7569</v>
      </c>
    </row>
    <row r="29" spans="1:13" ht="27.95" customHeight="1" x14ac:dyDescent="0.2">
      <c r="A29" s="8"/>
      <c r="B29" s="18">
        <v>2200</v>
      </c>
      <c r="C29" s="116" t="s">
        <v>41</v>
      </c>
      <c r="D29" s="117"/>
      <c r="E29" s="118"/>
      <c r="F29" s="69">
        <v>478812</v>
      </c>
      <c r="G29" s="69"/>
      <c r="H29" s="69"/>
      <c r="I29" s="69">
        <v>17219</v>
      </c>
      <c r="J29" s="69"/>
      <c r="K29" s="69"/>
      <c r="L29" s="69"/>
      <c r="M29" s="67">
        <f t="shared" ref="M29:M32" si="4">SUM(F29:L29)</f>
        <v>496031</v>
      </c>
    </row>
    <row r="30" spans="1:13" ht="39" customHeight="1" x14ac:dyDescent="0.2">
      <c r="A30" s="8"/>
      <c r="B30" s="18">
        <v>2300</v>
      </c>
      <c r="C30" s="116" t="s">
        <v>42</v>
      </c>
      <c r="D30" s="117"/>
      <c r="E30" s="118"/>
      <c r="F30" s="69">
        <v>510317</v>
      </c>
      <c r="G30" s="69"/>
      <c r="H30" s="69"/>
      <c r="I30" s="69"/>
      <c r="J30" s="69"/>
      <c r="K30" s="69"/>
      <c r="L30" s="69"/>
      <c r="M30" s="67">
        <f t="shared" si="4"/>
        <v>510317</v>
      </c>
    </row>
    <row r="31" spans="1:13" ht="39" customHeight="1" x14ac:dyDescent="0.2">
      <c r="A31" s="8"/>
      <c r="B31" s="18">
        <v>2400</v>
      </c>
      <c r="C31" s="116" t="s">
        <v>43</v>
      </c>
      <c r="D31" s="117"/>
      <c r="E31" s="118"/>
      <c r="F31" s="69"/>
      <c r="G31" s="69"/>
      <c r="H31" s="69"/>
      <c r="I31" s="69"/>
      <c r="J31" s="69"/>
      <c r="K31" s="69"/>
      <c r="L31" s="69"/>
      <c r="M31" s="67">
        <f t="shared" si="4"/>
        <v>0</v>
      </c>
    </row>
    <row r="32" spans="1:13" ht="32.1" customHeight="1" x14ac:dyDescent="0.2">
      <c r="A32" s="8"/>
      <c r="B32" s="18">
        <v>2500</v>
      </c>
      <c r="C32" s="116" t="s">
        <v>44</v>
      </c>
      <c r="D32" s="117"/>
      <c r="E32" s="118"/>
      <c r="F32" s="69">
        <v>13880</v>
      </c>
      <c r="G32" s="69"/>
      <c r="H32" s="69"/>
      <c r="I32" s="69"/>
      <c r="J32" s="69"/>
      <c r="K32" s="69"/>
      <c r="L32" s="69"/>
      <c r="M32" s="67">
        <f t="shared" si="4"/>
        <v>13880</v>
      </c>
    </row>
    <row r="33" spans="1:14" ht="27.95" customHeight="1" x14ac:dyDescent="0.2">
      <c r="A33" s="8"/>
      <c r="B33" s="29">
        <v>4000</v>
      </c>
      <c r="C33" s="107" t="s">
        <v>45</v>
      </c>
      <c r="D33" s="108"/>
      <c r="E33" s="109"/>
      <c r="F33" s="67">
        <f t="shared" ref="F33:K33" si="5">F34+F35+F36</f>
        <v>0</v>
      </c>
      <c r="G33" s="67">
        <f t="shared" si="5"/>
        <v>0</v>
      </c>
      <c r="H33" s="68">
        <f>SUM(H34:H36)</f>
        <v>0</v>
      </c>
      <c r="I33" s="67">
        <f t="shared" si="5"/>
        <v>0</v>
      </c>
      <c r="J33" s="67">
        <f t="shared" si="5"/>
        <v>0</v>
      </c>
      <c r="K33" s="67">
        <f t="shared" si="5"/>
        <v>0</v>
      </c>
      <c r="L33" s="67">
        <f t="shared" ref="L33" si="6">L34+L35+L36</f>
        <v>0</v>
      </c>
      <c r="M33" s="67">
        <f>SUM(F33:L33)</f>
        <v>0</v>
      </c>
    </row>
    <row r="34" spans="1:14" ht="39" customHeight="1" x14ac:dyDescent="0.2">
      <c r="A34" s="8"/>
      <c r="B34" s="18">
        <v>4100</v>
      </c>
      <c r="C34" s="116" t="s">
        <v>46</v>
      </c>
      <c r="D34" s="117"/>
      <c r="E34" s="118"/>
      <c r="F34" s="69"/>
      <c r="G34" s="69"/>
      <c r="H34" s="69"/>
      <c r="I34" s="69"/>
      <c r="J34" s="69"/>
      <c r="K34" s="69"/>
      <c r="L34" s="69"/>
      <c r="M34" s="67">
        <f>SUM(F34:L34)</f>
        <v>0</v>
      </c>
    </row>
    <row r="35" spans="1:14" ht="27.95" customHeight="1" x14ac:dyDescent="0.2">
      <c r="A35" s="8"/>
      <c r="B35" s="18">
        <v>4200</v>
      </c>
      <c r="C35" s="116" t="s">
        <v>47</v>
      </c>
      <c r="D35" s="117"/>
      <c r="E35" s="118"/>
      <c r="F35" s="69"/>
      <c r="G35" s="69"/>
      <c r="H35" s="69"/>
      <c r="I35" s="69"/>
      <c r="J35" s="69"/>
      <c r="K35" s="69"/>
      <c r="L35" s="69"/>
      <c r="M35" s="67">
        <f t="shared" ref="M35:M36" si="7">SUM(F35:L35)</f>
        <v>0</v>
      </c>
    </row>
    <row r="36" spans="1:14" ht="27.95" customHeight="1" x14ac:dyDescent="0.2">
      <c r="A36" s="8"/>
      <c r="B36" s="18">
        <v>4300</v>
      </c>
      <c r="C36" s="116" t="s">
        <v>48</v>
      </c>
      <c r="D36" s="117"/>
      <c r="E36" s="118"/>
      <c r="F36" s="69"/>
      <c r="G36" s="69"/>
      <c r="H36" s="69"/>
      <c r="I36" s="69"/>
      <c r="J36" s="69"/>
      <c r="K36" s="69"/>
      <c r="L36" s="69"/>
      <c r="M36" s="67">
        <f t="shared" si="7"/>
        <v>0</v>
      </c>
    </row>
    <row r="37" spans="1:14" ht="27.95" customHeight="1" x14ac:dyDescent="0.2">
      <c r="A37" s="8"/>
      <c r="B37" s="30" t="s">
        <v>49</v>
      </c>
      <c r="C37" s="107" t="s">
        <v>50</v>
      </c>
      <c r="D37" s="108"/>
      <c r="E37" s="109"/>
      <c r="F37" s="67">
        <f t="shared" ref="F37:L37" si="8">F38+F39</f>
        <v>218224</v>
      </c>
      <c r="G37" s="67">
        <f t="shared" si="8"/>
        <v>0</v>
      </c>
      <c r="H37" s="68">
        <f>SUM(H38:H39)</f>
        <v>7471</v>
      </c>
      <c r="I37" s="67">
        <f t="shared" si="8"/>
        <v>68304</v>
      </c>
      <c r="J37" s="67">
        <f t="shared" si="8"/>
        <v>0</v>
      </c>
      <c r="K37" s="67">
        <f t="shared" si="8"/>
        <v>0</v>
      </c>
      <c r="L37" s="67">
        <f t="shared" si="8"/>
        <v>0</v>
      </c>
      <c r="M37" s="67">
        <f>SUM(F37:L37)</f>
        <v>293999</v>
      </c>
    </row>
    <row r="38" spans="1:14" ht="27.95" customHeight="1" x14ac:dyDescent="0.2">
      <c r="A38" s="8"/>
      <c r="B38" s="31" t="s">
        <v>51</v>
      </c>
      <c r="C38" s="116" t="s">
        <v>52</v>
      </c>
      <c r="D38" s="117"/>
      <c r="E38" s="118"/>
      <c r="F38" s="69">
        <v>7011</v>
      </c>
      <c r="G38" s="69"/>
      <c r="H38" s="69">
        <v>410</v>
      </c>
      <c r="I38" s="69">
        <v>6976</v>
      </c>
      <c r="J38" s="69"/>
      <c r="K38" s="69"/>
      <c r="L38" s="69"/>
      <c r="M38" s="67">
        <f>SUM(F38:L38)</f>
        <v>14397</v>
      </c>
    </row>
    <row r="39" spans="1:14" ht="27.95" customHeight="1" x14ac:dyDescent="0.2">
      <c r="A39" s="8"/>
      <c r="B39" s="31" t="s">
        <v>53</v>
      </c>
      <c r="C39" s="116" t="s">
        <v>54</v>
      </c>
      <c r="D39" s="117"/>
      <c r="E39" s="118"/>
      <c r="F39" s="69">
        <v>211213</v>
      </c>
      <c r="G39" s="69"/>
      <c r="H39" s="69">
        <v>7061</v>
      </c>
      <c r="I39" s="69">
        <v>61328</v>
      </c>
      <c r="J39" s="69"/>
      <c r="K39" s="69"/>
      <c r="L39" s="69"/>
      <c r="M39" s="67">
        <f t="shared" ref="M39:M40" si="9">SUM(F39:L39)</f>
        <v>279602</v>
      </c>
    </row>
    <row r="40" spans="1:14" ht="71.099999999999994" customHeight="1" x14ac:dyDescent="0.2">
      <c r="A40" s="8"/>
      <c r="B40" s="32">
        <v>8000</v>
      </c>
      <c r="C40" s="107" t="s">
        <v>55</v>
      </c>
      <c r="D40" s="108"/>
      <c r="E40" s="109"/>
      <c r="F40" s="69">
        <v>4956</v>
      </c>
      <c r="G40" s="69"/>
      <c r="H40" s="69"/>
      <c r="I40" s="69"/>
      <c r="J40" s="69"/>
      <c r="K40" s="69"/>
      <c r="L40" s="69"/>
      <c r="M40" s="67">
        <f t="shared" si="9"/>
        <v>4956</v>
      </c>
    </row>
    <row r="41" spans="1:14" ht="27.95" customHeight="1" x14ac:dyDescent="0.2">
      <c r="A41" s="8"/>
      <c r="B41" s="18"/>
      <c r="C41" s="107" t="s">
        <v>56</v>
      </c>
      <c r="D41" s="108"/>
      <c r="E41" s="108"/>
      <c r="F41" s="70">
        <f t="shared" ref="F41:L41" si="10">F24+F27+F33+F37+F40</f>
        <v>6316386</v>
      </c>
      <c r="G41" s="70">
        <f t="shared" si="10"/>
        <v>0</v>
      </c>
      <c r="H41" s="70">
        <f>H24+H27+H33+H37+H40</f>
        <v>7471</v>
      </c>
      <c r="I41" s="70">
        <f>I24+I27+I33+I37+I40</f>
        <v>97618</v>
      </c>
      <c r="J41" s="70">
        <f t="shared" si="10"/>
        <v>0</v>
      </c>
      <c r="K41" s="70">
        <f t="shared" si="10"/>
        <v>0</v>
      </c>
      <c r="L41" s="70">
        <f t="shared" si="10"/>
        <v>12233</v>
      </c>
      <c r="M41" s="71">
        <f>SUM(F41:L41)</f>
        <v>6433708</v>
      </c>
      <c r="N41" s="9"/>
    </row>
    <row r="42" spans="1:14" ht="36.950000000000003" customHeight="1" thickBot="1" x14ac:dyDescent="0.25">
      <c r="B42" s="15"/>
      <c r="C42" s="52"/>
      <c r="D42" s="15"/>
      <c r="E42" s="15"/>
      <c r="F42" s="23"/>
      <c r="G42" s="23"/>
      <c r="H42" s="17"/>
      <c r="I42" s="17"/>
      <c r="J42" s="17"/>
      <c r="K42" s="24"/>
      <c r="L42" s="17"/>
      <c r="M42" s="17"/>
    </row>
    <row r="43" spans="1:14" ht="60" customHeight="1" x14ac:dyDescent="0.2">
      <c r="A43" s="8"/>
      <c r="B43" s="167" t="s">
        <v>57</v>
      </c>
      <c r="C43" s="168"/>
      <c r="D43" s="168"/>
      <c r="E43" s="168"/>
      <c r="F43" s="72">
        <v>0</v>
      </c>
      <c r="G43" s="25"/>
      <c r="H43" s="25"/>
      <c r="I43" s="4"/>
      <c r="J43" s="4"/>
      <c r="K43" s="25"/>
      <c r="L43" s="4"/>
      <c r="M43" s="4"/>
    </row>
    <row r="44" spans="1:14" ht="63" customHeight="1" thickBot="1" x14ac:dyDescent="0.25">
      <c r="A44" s="8"/>
      <c r="B44" s="169" t="s">
        <v>58</v>
      </c>
      <c r="C44" s="170"/>
      <c r="D44" s="170"/>
      <c r="E44" s="170"/>
      <c r="F44" s="73">
        <v>1620730</v>
      </c>
      <c r="G44" s="25"/>
      <c r="H44" s="25"/>
      <c r="I44" s="4"/>
      <c r="J44" s="4"/>
      <c r="K44" s="25"/>
      <c r="L44" s="4"/>
      <c r="M44" s="4"/>
    </row>
    <row r="45" spans="1:14" ht="276.95" customHeight="1" x14ac:dyDescent="0.2">
      <c r="A45" s="8"/>
      <c r="B45" s="10"/>
      <c r="C45" s="10"/>
      <c r="D45" s="10"/>
      <c r="E45" s="10"/>
      <c r="F45" s="12"/>
      <c r="G45" s="12"/>
      <c r="L45" s="26"/>
      <c r="M45" s="26"/>
    </row>
    <row r="46" spans="1:14" ht="23.1" customHeight="1" x14ac:dyDescent="0.35">
      <c r="B46" s="128" t="s">
        <v>59</v>
      </c>
      <c r="C46" s="129"/>
      <c r="D46" s="129"/>
      <c r="E46" s="129"/>
      <c r="F46" s="129"/>
      <c r="H46" s="64" t="s">
        <v>13</v>
      </c>
    </row>
    <row r="47" spans="1:14" ht="11.1" customHeight="1" thickBot="1" x14ac:dyDescent="0.25">
      <c r="A47" s="8"/>
      <c r="B47" s="26"/>
      <c r="C47" s="26"/>
      <c r="D47" s="26"/>
      <c r="E47" s="26"/>
      <c r="F47" s="26"/>
      <c r="G47" s="26"/>
      <c r="H47" s="26"/>
    </row>
    <row r="48" spans="1:14" ht="47.1" customHeight="1" x14ac:dyDescent="0.2">
      <c r="A48" s="8"/>
      <c r="B48" s="160" t="s">
        <v>60</v>
      </c>
      <c r="C48" s="161"/>
      <c r="D48" s="161"/>
      <c r="E48" s="161"/>
      <c r="F48" s="161"/>
      <c r="G48" s="53" t="s">
        <v>61</v>
      </c>
      <c r="H48" s="54" t="s">
        <v>62</v>
      </c>
    </row>
    <row r="49" spans="1:8" ht="33.950000000000003" customHeight="1" x14ac:dyDescent="0.2">
      <c r="A49" s="8"/>
      <c r="B49" s="150" t="s">
        <v>63</v>
      </c>
      <c r="C49" s="151"/>
      <c r="D49" s="151"/>
      <c r="E49" s="151"/>
      <c r="F49" s="151"/>
      <c r="G49" s="75">
        <f>G50+G60</f>
        <v>5820251.4000000004</v>
      </c>
      <c r="H49" s="74">
        <f>H50+H51+H52+H53+H54+H60+H65</f>
        <v>6533737.0800000001</v>
      </c>
    </row>
    <row r="50" spans="1:8" ht="62.1" customHeight="1" x14ac:dyDescent="0.2">
      <c r="A50" s="8"/>
      <c r="B50" s="150" t="s">
        <v>64</v>
      </c>
      <c r="C50" s="151"/>
      <c r="D50" s="151"/>
      <c r="E50" s="151"/>
      <c r="F50" s="151"/>
      <c r="G50" s="81">
        <v>5820251.4000000004</v>
      </c>
      <c r="H50" s="82">
        <v>6186041.0800000001</v>
      </c>
    </row>
    <row r="51" spans="1:8" ht="45" customHeight="1" x14ac:dyDescent="0.2">
      <c r="B51" s="150" t="s">
        <v>65</v>
      </c>
      <c r="C51" s="151"/>
      <c r="D51" s="151"/>
      <c r="E51" s="151"/>
      <c r="F51" s="151"/>
      <c r="G51" s="46" t="s">
        <v>66</v>
      </c>
      <c r="H51" s="76"/>
    </row>
    <row r="52" spans="1:8" ht="45.95" customHeight="1" x14ac:dyDescent="0.2">
      <c r="B52" s="150" t="s">
        <v>67</v>
      </c>
      <c r="C52" s="151"/>
      <c r="D52" s="151"/>
      <c r="E52" s="151"/>
      <c r="F52" s="151"/>
      <c r="G52" s="46" t="s">
        <v>66</v>
      </c>
      <c r="H52" s="76">
        <v>39832</v>
      </c>
    </row>
    <row r="53" spans="1:8" ht="51.95" customHeight="1" x14ac:dyDescent="0.2">
      <c r="B53" s="150" t="s">
        <v>68</v>
      </c>
      <c r="C53" s="151"/>
      <c r="D53" s="151"/>
      <c r="E53" s="151"/>
      <c r="F53" s="151"/>
      <c r="G53" s="46" t="s">
        <v>66</v>
      </c>
      <c r="H53" s="76">
        <v>192230</v>
      </c>
    </row>
    <row r="54" spans="1:8" ht="41.1" customHeight="1" x14ac:dyDescent="0.2">
      <c r="B54" s="150" t="s">
        <v>69</v>
      </c>
      <c r="C54" s="151"/>
      <c r="D54" s="151"/>
      <c r="E54" s="151"/>
      <c r="F54" s="151"/>
      <c r="G54" s="46" t="s">
        <v>66</v>
      </c>
      <c r="H54" s="74">
        <f>H55+H59</f>
        <v>115634</v>
      </c>
    </row>
    <row r="55" spans="1:8" ht="39.950000000000003" customHeight="1" x14ac:dyDescent="0.2">
      <c r="B55" s="152" t="s">
        <v>70</v>
      </c>
      <c r="C55" s="153"/>
      <c r="D55" s="153"/>
      <c r="E55" s="153"/>
      <c r="F55" s="153"/>
      <c r="G55" s="46" t="s">
        <v>66</v>
      </c>
      <c r="H55" s="74">
        <f>SUM(H56:H58)</f>
        <v>115634</v>
      </c>
    </row>
    <row r="56" spans="1:8" ht="24" customHeight="1" x14ac:dyDescent="0.2">
      <c r="B56" s="162" t="s">
        <v>71</v>
      </c>
      <c r="C56" s="163"/>
      <c r="D56" s="163"/>
      <c r="E56" s="163"/>
      <c r="F56" s="163"/>
      <c r="G56" s="46" t="s">
        <v>66</v>
      </c>
      <c r="H56" s="76">
        <v>13086</v>
      </c>
    </row>
    <row r="57" spans="1:8" ht="24" customHeight="1" x14ac:dyDescent="0.2">
      <c r="A57" s="8"/>
      <c r="B57" s="162" t="s">
        <v>72</v>
      </c>
      <c r="C57" s="163"/>
      <c r="D57" s="163"/>
      <c r="E57" s="163"/>
      <c r="F57" s="163"/>
      <c r="G57" s="46" t="s">
        <v>66</v>
      </c>
      <c r="H57" s="76">
        <v>102548</v>
      </c>
    </row>
    <row r="58" spans="1:8" ht="24" customHeight="1" x14ac:dyDescent="0.2">
      <c r="A58" s="8"/>
      <c r="B58" s="162" t="s">
        <v>73</v>
      </c>
      <c r="C58" s="163"/>
      <c r="D58" s="163"/>
      <c r="E58" s="163"/>
      <c r="F58" s="163"/>
      <c r="G58" s="46" t="s">
        <v>66</v>
      </c>
      <c r="H58" s="76"/>
    </row>
    <row r="59" spans="1:8" ht="24" customHeight="1" x14ac:dyDescent="0.2">
      <c r="A59" s="8"/>
      <c r="B59" s="152" t="s">
        <v>74</v>
      </c>
      <c r="C59" s="153"/>
      <c r="D59" s="153"/>
      <c r="E59" s="153"/>
      <c r="F59" s="153"/>
      <c r="G59" s="46" t="s">
        <v>66</v>
      </c>
      <c r="H59" s="76"/>
    </row>
    <row r="60" spans="1:8" ht="24" customHeight="1" x14ac:dyDescent="0.2">
      <c r="A60" s="8"/>
      <c r="B60" s="150" t="s">
        <v>75</v>
      </c>
      <c r="C60" s="151"/>
      <c r="D60" s="151"/>
      <c r="E60" s="151"/>
      <c r="F60" s="151"/>
      <c r="G60" s="83">
        <f>SUM(G61:G64)</f>
        <v>0</v>
      </c>
      <c r="H60" s="74">
        <f>SUM(H61:H64)</f>
        <v>0</v>
      </c>
    </row>
    <row r="61" spans="1:8" ht="24" customHeight="1" x14ac:dyDescent="0.2">
      <c r="A61" s="8"/>
      <c r="B61" s="152" t="s">
        <v>76</v>
      </c>
      <c r="C61" s="153"/>
      <c r="D61" s="153"/>
      <c r="E61" s="153"/>
      <c r="F61" s="153"/>
      <c r="G61" s="46" t="s">
        <v>66</v>
      </c>
      <c r="H61" s="76"/>
    </row>
    <row r="62" spans="1:8" ht="24" customHeight="1" x14ac:dyDescent="0.2">
      <c r="A62" s="8"/>
      <c r="B62" s="152" t="s">
        <v>77</v>
      </c>
      <c r="C62" s="153"/>
      <c r="D62" s="153"/>
      <c r="E62" s="153"/>
      <c r="F62" s="153"/>
      <c r="G62" s="81">
        <v>0</v>
      </c>
      <c r="H62" s="82">
        <v>0</v>
      </c>
    </row>
    <row r="63" spans="1:8" ht="24" customHeight="1" x14ac:dyDescent="0.2">
      <c r="A63" s="8"/>
      <c r="B63" s="152" t="s">
        <v>78</v>
      </c>
      <c r="C63" s="153"/>
      <c r="D63" s="153"/>
      <c r="E63" s="153"/>
      <c r="F63" s="153"/>
      <c r="G63" s="46" t="s">
        <v>66</v>
      </c>
      <c r="H63" s="76"/>
    </row>
    <row r="64" spans="1:8" ht="24" customHeight="1" x14ac:dyDescent="0.2">
      <c r="A64" s="8"/>
      <c r="B64" s="152" t="s">
        <v>79</v>
      </c>
      <c r="C64" s="153"/>
      <c r="D64" s="153"/>
      <c r="E64" s="153"/>
      <c r="F64" s="153"/>
      <c r="G64" s="46" t="s">
        <v>66</v>
      </c>
      <c r="H64" s="76"/>
    </row>
    <row r="65" spans="1:13" ht="24" customHeight="1" x14ac:dyDescent="0.2">
      <c r="A65" s="8"/>
      <c r="B65" s="150" t="s">
        <v>80</v>
      </c>
      <c r="C65" s="151"/>
      <c r="D65" s="151"/>
      <c r="E65" s="151"/>
      <c r="F65" s="151"/>
      <c r="G65" s="46" t="s">
        <v>66</v>
      </c>
      <c r="H65" s="74">
        <f>SUM(H66:H70)</f>
        <v>0</v>
      </c>
    </row>
    <row r="66" spans="1:13" ht="20.100000000000001" customHeight="1" x14ac:dyDescent="0.2">
      <c r="A66" s="8"/>
      <c r="B66" s="176" t="s">
        <v>81</v>
      </c>
      <c r="C66" s="177"/>
      <c r="D66" s="177"/>
      <c r="E66" s="177"/>
      <c r="F66" s="177"/>
      <c r="G66" s="46" t="s">
        <v>66</v>
      </c>
      <c r="H66" s="76"/>
    </row>
    <row r="67" spans="1:13" ht="20.100000000000001" customHeight="1" x14ac:dyDescent="0.2">
      <c r="A67" s="8"/>
      <c r="B67" s="176" t="s">
        <v>82</v>
      </c>
      <c r="C67" s="177"/>
      <c r="D67" s="177"/>
      <c r="E67" s="177"/>
      <c r="F67" s="177"/>
      <c r="G67" s="46" t="s">
        <v>66</v>
      </c>
      <c r="H67" s="76"/>
    </row>
    <row r="68" spans="1:13" ht="20.100000000000001" customHeight="1" x14ac:dyDescent="0.2">
      <c r="A68" s="8"/>
      <c r="B68" s="176" t="s">
        <v>83</v>
      </c>
      <c r="C68" s="177"/>
      <c r="D68" s="177"/>
      <c r="E68" s="177"/>
      <c r="F68" s="177"/>
      <c r="G68" s="46" t="s">
        <v>66</v>
      </c>
      <c r="H68" s="76"/>
    </row>
    <row r="69" spans="1:13" ht="20.100000000000001" customHeight="1" x14ac:dyDescent="0.2">
      <c r="A69" s="8"/>
      <c r="B69" s="176" t="s">
        <v>84</v>
      </c>
      <c r="C69" s="177"/>
      <c r="D69" s="177"/>
      <c r="E69" s="177"/>
      <c r="F69" s="177"/>
      <c r="G69" s="46" t="s">
        <v>66</v>
      </c>
      <c r="H69" s="76"/>
    </row>
    <row r="70" spans="1:13" ht="20.100000000000001" customHeight="1" thickBot="1" x14ac:dyDescent="0.25">
      <c r="A70" s="8"/>
      <c r="B70" s="178" t="s">
        <v>85</v>
      </c>
      <c r="C70" s="179"/>
      <c r="D70" s="179"/>
      <c r="E70" s="179"/>
      <c r="F70" s="179"/>
      <c r="G70" s="46" t="s">
        <v>66</v>
      </c>
      <c r="H70" s="77"/>
    </row>
    <row r="71" spans="1:13" ht="33" customHeight="1" x14ac:dyDescent="0.2">
      <c r="A71" s="8"/>
      <c r="B71" s="23"/>
      <c r="C71" s="23"/>
      <c r="D71" s="23"/>
      <c r="E71" s="23"/>
      <c r="F71" s="23"/>
      <c r="G71" s="23"/>
      <c r="H71" s="17"/>
      <c r="I71" s="4"/>
      <c r="J71" s="4"/>
      <c r="K71" s="4"/>
      <c r="L71" s="4"/>
      <c r="M71" s="4"/>
    </row>
    <row r="72" spans="1:13" ht="33" customHeight="1" thickBot="1" x14ac:dyDescent="0.25">
      <c r="A72" s="8"/>
      <c r="B72" s="26"/>
      <c r="C72" s="26"/>
      <c r="D72" s="26"/>
      <c r="E72" s="26"/>
      <c r="F72" s="26"/>
      <c r="G72" s="26"/>
      <c r="H72" s="26"/>
      <c r="I72" s="26"/>
      <c r="J72" s="4"/>
      <c r="K72" s="4"/>
      <c r="L72" s="4"/>
      <c r="M72" s="4"/>
    </row>
    <row r="73" spans="1:13" ht="53.1" customHeight="1" thickBot="1" x14ac:dyDescent="0.25">
      <c r="A73" s="8"/>
      <c r="B73" s="157" t="s">
        <v>86</v>
      </c>
      <c r="C73" s="158"/>
      <c r="D73" s="158"/>
      <c r="E73" s="158"/>
      <c r="F73" s="158"/>
      <c r="G73" s="158"/>
      <c r="H73" s="158"/>
      <c r="I73" s="159"/>
      <c r="K73" s="4"/>
      <c r="L73" s="4"/>
      <c r="M73" s="4"/>
    </row>
    <row r="74" spans="1:13" ht="9.9499999999999993" customHeight="1" thickBot="1" x14ac:dyDescent="0.25">
      <c r="A74" s="8"/>
      <c r="B74" s="23"/>
      <c r="C74" s="23"/>
      <c r="D74" s="23"/>
      <c r="E74" s="23"/>
      <c r="F74" s="23"/>
      <c r="G74" s="23"/>
      <c r="H74" s="47"/>
      <c r="I74" s="23"/>
      <c r="K74" s="4"/>
      <c r="L74" s="4"/>
      <c r="M74" s="4"/>
    </row>
    <row r="75" spans="1:13" ht="74.099999999999994" customHeight="1" x14ac:dyDescent="0.2">
      <c r="A75" s="8"/>
      <c r="B75" s="164" t="s">
        <v>87</v>
      </c>
      <c r="C75" s="165"/>
      <c r="D75" s="165"/>
      <c r="E75" s="165"/>
      <c r="F75" s="165"/>
      <c r="G75" s="165"/>
      <c r="H75" s="165"/>
      <c r="I75" s="166"/>
    </row>
    <row r="76" spans="1:13" ht="87.95" customHeight="1" x14ac:dyDescent="0.2">
      <c r="A76" s="8"/>
      <c r="B76" s="98"/>
      <c r="C76" s="99"/>
      <c r="D76" s="100"/>
      <c r="E76" s="96" t="s">
        <v>88</v>
      </c>
      <c r="F76" s="96" t="s">
        <v>89</v>
      </c>
      <c r="G76" s="36" t="s">
        <v>90</v>
      </c>
      <c r="H76" s="96" t="s">
        <v>91</v>
      </c>
      <c r="I76" s="171" t="s">
        <v>92</v>
      </c>
      <c r="J76" s="25"/>
      <c r="K76" s="4"/>
      <c r="L76" s="4"/>
      <c r="M76" s="4"/>
    </row>
    <row r="77" spans="1:13" ht="45.95" customHeight="1" x14ac:dyDescent="0.2">
      <c r="A77" s="8"/>
      <c r="B77" s="101"/>
      <c r="C77" s="102"/>
      <c r="D77" s="103"/>
      <c r="E77" s="97"/>
      <c r="F77" s="97"/>
      <c r="G77" s="80" t="s">
        <v>93</v>
      </c>
      <c r="H77" s="97"/>
      <c r="I77" s="172"/>
      <c r="J77" s="25"/>
      <c r="K77" s="4"/>
      <c r="L77" s="4"/>
      <c r="M77" s="4"/>
    </row>
    <row r="78" spans="1:13" ht="27" customHeight="1" x14ac:dyDescent="0.2">
      <c r="A78" s="8"/>
      <c r="B78" s="173" t="s">
        <v>94</v>
      </c>
      <c r="C78" s="174"/>
      <c r="D78" s="175"/>
      <c r="E78" s="78">
        <f>H50+F79</f>
        <v>6291130.0800000001</v>
      </c>
      <c r="F78" s="78">
        <f>F41+F43+F44+F79</f>
        <v>8042205</v>
      </c>
      <c r="G78" s="78">
        <f>F78+(E78*IFERROR(VALUE($G$77),VALUE(SUBSTITUTE($G$77,".",",")))/100)</f>
        <v>8458174.5208896007</v>
      </c>
      <c r="H78" s="78">
        <f>E78-G78</f>
        <v>-2167044.4408896007</v>
      </c>
      <c r="I78" s="48" t="s">
        <v>95</v>
      </c>
      <c r="J78" s="25"/>
      <c r="K78" s="4"/>
      <c r="L78" s="4"/>
      <c r="M78" s="4"/>
    </row>
    <row r="79" spans="1:13" ht="66.95" customHeight="1" x14ac:dyDescent="0.2">
      <c r="A79" s="8"/>
      <c r="B79" s="173" t="s">
        <v>96</v>
      </c>
      <c r="C79" s="174"/>
      <c r="D79" s="175"/>
      <c r="E79" s="78">
        <f>H55</f>
        <v>115634</v>
      </c>
      <c r="F79" s="78">
        <f>H41+I41+J41</f>
        <v>105089</v>
      </c>
      <c r="G79" s="45" t="s">
        <v>95</v>
      </c>
      <c r="H79" s="45" t="s">
        <v>95</v>
      </c>
      <c r="I79" s="48" t="s">
        <v>95</v>
      </c>
      <c r="J79" s="25"/>
      <c r="K79" s="4"/>
      <c r="L79" s="4"/>
      <c r="M79" s="4"/>
    </row>
    <row r="80" spans="1:13" ht="44.1" customHeight="1" thickBot="1" x14ac:dyDescent="0.25">
      <c r="A80" s="8"/>
      <c r="B80" s="93" t="s">
        <v>97</v>
      </c>
      <c r="C80" s="94"/>
      <c r="D80" s="95"/>
      <c r="E80" s="43" t="s">
        <v>95</v>
      </c>
      <c r="F80" s="43" t="s">
        <v>95</v>
      </c>
      <c r="G80" s="79">
        <f>SUM(G78:G79)</f>
        <v>8458174.5208896007</v>
      </c>
      <c r="H80" s="89">
        <f>H78</f>
        <v>-2167044.4408896007</v>
      </c>
      <c r="I80" s="90">
        <f>ROUND(H80*100/(E78+E79),2)</f>
        <v>-33.82</v>
      </c>
      <c r="J80" s="25"/>
      <c r="K80" s="4"/>
      <c r="L80" s="4"/>
      <c r="M80" s="4"/>
    </row>
    <row r="81" spans="1:13" ht="27.95" customHeight="1" x14ac:dyDescent="0.2">
      <c r="B81" s="24"/>
      <c r="C81" s="24"/>
      <c r="D81" s="24"/>
      <c r="E81" s="24"/>
      <c r="F81" s="24"/>
      <c r="G81" s="24"/>
      <c r="H81" s="66" t="str">
        <f>IF(H80&gt;0,"!!! Pārmērīga kompensācija !!!","")</f>
        <v/>
      </c>
      <c r="I81" s="24"/>
      <c r="J81" s="4"/>
      <c r="K81" s="4"/>
      <c r="L81" s="4"/>
      <c r="M81" s="4"/>
    </row>
    <row r="82" spans="1:13" x14ac:dyDescent="0.2">
      <c r="B82" s="37"/>
      <c r="C82" s="37"/>
      <c r="D82" s="37"/>
      <c r="E82" s="37"/>
      <c r="F82" s="38"/>
      <c r="G82" s="39"/>
      <c r="H82" s="25"/>
      <c r="I82" s="25"/>
      <c r="J82" s="4"/>
      <c r="K82" s="4"/>
      <c r="L82" s="4"/>
      <c r="M82" s="4"/>
    </row>
    <row r="83" spans="1:13" ht="15" thickBot="1" x14ac:dyDescent="0.25">
      <c r="B83" s="15"/>
      <c r="C83" s="15"/>
      <c r="D83" s="15"/>
      <c r="E83" s="15"/>
      <c r="F83" s="15"/>
      <c r="G83" s="15"/>
      <c r="H83" s="15"/>
      <c r="I83" s="15"/>
      <c r="J83" s="4"/>
      <c r="K83" s="4"/>
      <c r="L83" s="4"/>
      <c r="M83" s="4"/>
    </row>
    <row r="84" spans="1:13" ht="222.95" customHeight="1" thickBot="1" x14ac:dyDescent="0.25">
      <c r="A84" s="8"/>
      <c r="B84" s="154" t="s">
        <v>98</v>
      </c>
      <c r="C84" s="155"/>
      <c r="D84" s="155"/>
      <c r="E84" s="155"/>
      <c r="F84" s="155"/>
      <c r="G84" s="155"/>
      <c r="H84" s="155"/>
      <c r="I84" s="156"/>
      <c r="J84" s="9"/>
    </row>
    <row r="85" spans="1:13" x14ac:dyDescent="0.2">
      <c r="B85" s="44"/>
      <c r="C85" s="44"/>
      <c r="D85" s="44"/>
      <c r="E85" s="44"/>
      <c r="F85" s="44"/>
      <c r="G85" s="12"/>
      <c r="H85" s="12"/>
      <c r="I85" s="12"/>
    </row>
    <row r="86" spans="1:13" x14ac:dyDescent="0.2">
      <c r="B86" s="5"/>
      <c r="C86" s="5"/>
      <c r="D86" s="5"/>
      <c r="E86" s="6"/>
      <c r="F86" s="6"/>
    </row>
    <row r="87" spans="1:13" x14ac:dyDescent="0.2">
      <c r="B87" s="1" t="s">
        <v>99</v>
      </c>
    </row>
  </sheetData>
  <sheetProtection algorithmName="SHA-512" hashValue="H4HS7yZOIhM/9L5+y7UOwbWa+DFPewwQBhNNGTAzFZmrObm7m0rBbejVayi2ThD2TL9lUsbmmc3JeljNkzeWUA==" saltValue="LNng2LzYzCUBWqDX0f/vBw==" spinCount="100000" sheet="1" objects="1" scenarios="1" sort="0" autoFilter="0"/>
  <mergeCells count="79">
    <mergeCell ref="B43:E43"/>
    <mergeCell ref="B44:E44"/>
    <mergeCell ref="I76:I77"/>
    <mergeCell ref="B79:D79"/>
    <mergeCell ref="B54:F54"/>
    <mergeCell ref="B57:F57"/>
    <mergeCell ref="B58:F58"/>
    <mergeCell ref="B59:F59"/>
    <mergeCell ref="B69:F69"/>
    <mergeCell ref="B70:F70"/>
    <mergeCell ref="B65:F65"/>
    <mergeCell ref="B66:F66"/>
    <mergeCell ref="B67:F67"/>
    <mergeCell ref="B68:F68"/>
    <mergeCell ref="B60:F60"/>
    <mergeCell ref="B78:D78"/>
    <mergeCell ref="B61:F61"/>
    <mergeCell ref="B84:I84"/>
    <mergeCell ref="B73:I73"/>
    <mergeCell ref="B48:F48"/>
    <mergeCell ref="B62:F62"/>
    <mergeCell ref="B63:F63"/>
    <mergeCell ref="B64:F64"/>
    <mergeCell ref="B55:F55"/>
    <mergeCell ref="B56:F56"/>
    <mergeCell ref="B75:I75"/>
    <mergeCell ref="F76:F77"/>
    <mergeCell ref="H76:H77"/>
    <mergeCell ref="B50:F50"/>
    <mergeCell ref="B46:F46"/>
    <mergeCell ref="B49:F49"/>
    <mergeCell ref="B51:F51"/>
    <mergeCell ref="B52:F52"/>
    <mergeCell ref="B53:F53"/>
    <mergeCell ref="H19:J19"/>
    <mergeCell ref="C41:E41"/>
    <mergeCell ref="C19:E21"/>
    <mergeCell ref="C25:E25"/>
    <mergeCell ref="C26:E26"/>
    <mergeCell ref="C27:E27"/>
    <mergeCell ref="C28:E28"/>
    <mergeCell ref="C29:E29"/>
    <mergeCell ref="C30:E30"/>
    <mergeCell ref="C31:E31"/>
    <mergeCell ref="C32:E32"/>
    <mergeCell ref="C33:E33"/>
    <mergeCell ref="C34:E34"/>
    <mergeCell ref="C39:E39"/>
    <mergeCell ref="C40:E40"/>
    <mergeCell ref="B1:I2"/>
    <mergeCell ref="B3:I3"/>
    <mergeCell ref="B17:F17"/>
    <mergeCell ref="B5:C5"/>
    <mergeCell ref="B6:C6"/>
    <mergeCell ref="B8:C8"/>
    <mergeCell ref="B9:C9"/>
    <mergeCell ref="B10:C10"/>
    <mergeCell ref="B11:C11"/>
    <mergeCell ref="B12:C12"/>
    <mergeCell ref="B13:C13"/>
    <mergeCell ref="B7:C7"/>
    <mergeCell ref="D9:F9"/>
    <mergeCell ref="D11:F11"/>
    <mergeCell ref="M19:M20"/>
    <mergeCell ref="G19:G20"/>
    <mergeCell ref="K19:K20"/>
    <mergeCell ref="L19:L20"/>
    <mergeCell ref="B80:D80"/>
    <mergeCell ref="E76:E77"/>
    <mergeCell ref="B76:D77"/>
    <mergeCell ref="B19:B21"/>
    <mergeCell ref="F19:F20"/>
    <mergeCell ref="C24:E24"/>
    <mergeCell ref="C23:E23"/>
    <mergeCell ref="C22:E22"/>
    <mergeCell ref="C35:E35"/>
    <mergeCell ref="C36:E36"/>
    <mergeCell ref="C37:E37"/>
    <mergeCell ref="C38:E38"/>
  </mergeCells>
  <dataValidations count="1">
    <dataValidation type="whole" operator="greaterThanOrEqual" allowBlank="1" showInputMessage="1" showErrorMessage="1" sqref="F25:L26 D13 F28:L32 F34:L36 F38:L40 H50:H53 H56:H59 H61:H64 H66:H70 F43:F44 G50">
      <formula1>0</formula1>
    </dataValidation>
  </dataValidations>
  <printOptions horizontalCentered="1"/>
  <pageMargins left="0.196850393700787" right="0.196850393700787" top="0" bottom="0" header="0" footer="0"/>
  <pageSetup paperSize="9" scale="34" fitToHeight="2" orientation="landscape" r:id="rId1"/>
  <rowBreaks count="1" manualBreakCount="1">
    <brk id="58" max="16383" man="1"/>
  </rowBreaks>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B1C17614AA4674CA7E860D250A12E2A" ma:contentTypeVersion="8" ma:contentTypeDescription="Create a new document." ma:contentTypeScope="" ma:versionID="e12d11f5ccb6e3e39b3dc5c39247ea04">
  <xsd:schema xmlns:xsd="http://www.w3.org/2001/XMLSchema" xmlns:xs="http://www.w3.org/2001/XMLSchema" xmlns:p="http://schemas.microsoft.com/office/2006/metadata/properties" xmlns:ns3="c33203ee-eafc-4adc-a6e2-2be29446da9a" xmlns:ns4="28d8ba18-9071-4eee-aaee-6216c2f2d144" targetNamespace="http://schemas.microsoft.com/office/2006/metadata/properties" ma:root="true" ma:fieldsID="2cc4ff6b2a920913cf2f9bc67489f348" ns3:_="" ns4:_="">
    <xsd:import namespace="c33203ee-eafc-4adc-a6e2-2be29446da9a"/>
    <xsd:import namespace="28d8ba18-9071-4eee-aaee-6216c2f2d14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3203ee-eafc-4adc-a6e2-2be29446da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d8ba18-9071-4eee-aaee-6216c2f2d14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4013A0-A386-4E9B-A7FB-3F5F2CA34B9C}">
  <ds:schemaRefs>
    <ds:schemaRef ds:uri="http://schemas.microsoft.com/sharepoint/v3/contenttype/forms"/>
  </ds:schemaRefs>
</ds:datastoreItem>
</file>

<file path=customXml/itemProps2.xml><?xml version="1.0" encoding="utf-8"?>
<ds:datastoreItem xmlns:ds="http://schemas.openxmlformats.org/officeDocument/2006/customXml" ds:itemID="{97061762-BFBC-4403-A5AC-7548DD7C44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3203ee-eafc-4adc-a6e2-2be29446da9a"/>
    <ds:schemaRef ds:uri="28d8ba18-9071-4eee-aaee-6216c2f2d1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Manager/>
  <Company>VOVA Centrālais fonds</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X980219</dc:creator>
  <cp:keywords/>
  <dc:description/>
  <cp:lastModifiedBy>Natalija Rate</cp:lastModifiedBy>
  <cp:revision/>
  <cp:lastPrinted>2026-06-29T14:46:07Z</cp:lastPrinted>
  <dcterms:created xsi:type="dcterms:W3CDTF">2000-10-19T05:10:39Z</dcterms:created>
  <dcterms:modified xsi:type="dcterms:W3CDTF">2026-06-29T14:48:15Z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0x0101002B1C17614AA4674CA7E860D250A12E2A</vt:lpwstr>
  </property>
  <property fmtid="{D5CDD505-2E9C-101B-9397-08002B2CF9AE}" pid="3" name="_activity">
    <vt:lpwstr/>
  </property>
</Properties>
</file>