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8_{81B0C9D1-1FD5-4AC1-8557-4D0192C29BC9}"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Sheet1!$A$1:$I$60</definedName>
    <definedName name="_xlnm.Print_Titles" localSheetId="0">Sheet1!$12:$12</definedName>
  </definedNames>
  <calcPr calcId="191029"/>
</workbook>
</file>

<file path=xl/calcChain.xml><?xml version="1.0" encoding="utf-8"?>
<calcChain xmlns="http://schemas.openxmlformats.org/spreadsheetml/2006/main">
  <c r="F44" i="1" l="1"/>
  <c r="G44" i="1" s="1"/>
  <c r="F16" i="1"/>
  <c r="G16" i="1" s="1"/>
  <c r="F54" i="1" l="1"/>
  <c r="F46" i="1"/>
  <c r="G46" i="1" s="1"/>
  <c r="C51" i="1"/>
  <c r="F53" i="1"/>
  <c r="G53" i="1" s="1"/>
  <c r="E51" i="1"/>
  <c r="F50" i="1"/>
  <c r="F49" i="1"/>
  <c r="G49" i="1" s="1"/>
  <c r="F47" i="1"/>
  <c r="F45" i="1"/>
  <c r="G45" i="1" s="1"/>
  <c r="F43" i="1"/>
  <c r="G43" i="1" s="1"/>
  <c r="F42" i="1"/>
  <c r="G42" i="1" s="1"/>
  <c r="F41" i="1"/>
  <c r="G41" i="1" s="1"/>
  <c r="F40" i="1"/>
  <c r="G40" i="1" s="1"/>
  <c r="F39" i="1"/>
  <c r="G39" i="1" s="1"/>
  <c r="F38" i="1"/>
  <c r="G38" i="1" s="1"/>
  <c r="F37" i="1"/>
  <c r="G37" i="1" s="1"/>
  <c r="F33" i="1"/>
  <c r="G33" i="1" s="1"/>
  <c r="F32" i="1"/>
  <c r="G32" i="1" s="1"/>
  <c r="F31" i="1"/>
  <c r="G31" i="1" s="1"/>
  <c r="F30" i="1"/>
  <c r="G30" i="1" s="1"/>
  <c r="F29" i="1"/>
  <c r="G29" i="1" s="1"/>
  <c r="F51" i="1" l="1"/>
  <c r="G51" i="1" s="1"/>
  <c r="F48" i="1"/>
  <c r="G48" i="1" s="1"/>
  <c r="F24" i="1"/>
  <c r="G24" i="1" s="1"/>
  <c r="F23" i="1"/>
  <c r="G23" i="1" s="1"/>
  <c r="F22" i="1"/>
  <c r="G22" i="1" s="1"/>
  <c r="F21" i="1"/>
  <c r="G21" i="1" s="1"/>
  <c r="F20" i="1"/>
  <c r="G20" i="1" s="1"/>
  <c r="F25" i="1" l="1"/>
  <c r="G25" i="1" s="1"/>
  <c r="F19" i="1"/>
  <c r="G19" i="1" s="1"/>
  <c r="F14" i="1"/>
  <c r="F15" i="1"/>
  <c r="G15" i="1" s="1"/>
  <c r="F17" i="1"/>
  <c r="G17" i="1" s="1"/>
  <c r="F18" i="1"/>
  <c r="G18" i="1" s="1"/>
  <c r="F13" i="1" l="1"/>
  <c r="G13" i="1" s="1"/>
  <c r="G14" i="1" l="1"/>
</calcChain>
</file>

<file path=xl/sharedStrings.xml><?xml version="1.0" encoding="utf-8"?>
<sst xmlns="http://schemas.openxmlformats.org/spreadsheetml/2006/main" count="91" uniqueCount="72">
  <si>
    <t>Finanšu mērķi</t>
  </si>
  <si>
    <t>Rādītāji</t>
  </si>
  <si>
    <t>Finanšu rādītāji</t>
  </si>
  <si>
    <t>Nefinanšu mērķi</t>
  </si>
  <si>
    <t>Novirze  no plānotā, %</t>
  </si>
  <si>
    <t>Mērķis</t>
  </si>
  <si>
    <t>Informācija par kapitālsabiedrības darbības rezultātiem</t>
  </si>
  <si>
    <t>Kapitālsabiedrības nosaukums:</t>
  </si>
  <si>
    <t>Novirze  no plānotā</t>
  </si>
  <si>
    <t>Pārskata gads:</t>
  </si>
  <si>
    <t>Ar Ministru kabineta lēmumu atstātās peļņas daļas izlietojums kopā, EUR</t>
  </si>
  <si>
    <t>Pielikums</t>
  </si>
  <si>
    <t>Ministru kabineta</t>
  </si>
  <si>
    <t>2016. gada 9. februāra</t>
  </si>
  <si>
    <t>noteikumiem Nr.  95</t>
  </si>
  <si>
    <t>Covid-19 ietekme, % no Novirzes, var būt gan ar + gan - zīmi</t>
  </si>
  <si>
    <t>Valdes skaidrojums par novirzēm. Atsevišķi iekļaujama Covid-19 un valsts atbalsta ietekme, ja attiecināms.</t>
  </si>
  <si>
    <t>Kopējais stacionāro gultu skaits  (perioda (gada) beigās)</t>
  </si>
  <si>
    <t>Praktizējošo ārstu (bez zobārstiem un rezidentiem) un praktizējošo māsu skaita attiecība</t>
  </si>
  <si>
    <t>Iestādē strādājošo ārstniecības personu vecuma grupā 25-40 gadiem īpatsvars no kopējā iestādē strādājošo ārstniecības personu skaita, %</t>
  </si>
  <si>
    <t>Vidējais ārstēšanās ilgums, dienas</t>
  </si>
  <si>
    <t>Gultu noslodze, %</t>
  </si>
  <si>
    <t xml:space="preserve">Pacientu ar šizofrēniju, šizotipiskiem traucējumiem vai murgiem neatliekama atkārtota stacionēšana 30 dienu laikā tajā pašā stacionārajā ārstniecības iestādē </t>
  </si>
  <si>
    <t>Kopējās likviditātes rādītājs</t>
  </si>
  <si>
    <t>Kapitāla struktūra (saistības pret pašu kapitālu), %</t>
  </si>
  <si>
    <t>Uz mājām izrakstīto pacientu, kuri atkārtoti hospitalizēti tajā pašā vai nākamajā dienā (neieskaitot pacientus, kuriem nākamā hospitalizācija ir aprūpe vai rehabilitācija), skaits un īpatsvars, %</t>
  </si>
  <si>
    <t>Ārstniecības personu īpatsvars, kas attiecīgajā periodā veic virsstundu darbu , no kopējā iestādē strādājošo ārstniecības personu skaita %</t>
  </si>
  <si>
    <t>ārsti</t>
  </si>
  <si>
    <t>māsas</t>
  </si>
  <si>
    <t>Vidējais nostrādāto virsstundu skaits  uz vienu ārstniecības personu, kas attiecīgajā periodā veic virsstundu darbu</t>
  </si>
  <si>
    <t>Letalitāte stacionārā, %</t>
  </si>
  <si>
    <t>Novirze no plānotā saistīta ar to, ka 2020.gada otrajā pusgadā darbā tika pieņemti 8 ārsti stažieri, kuri aizpilda esošās dežūrārstu vakances, tādējādi samazinot ārstu īpatsvaru, kuri veic virsstundu darbu.</t>
  </si>
  <si>
    <t>COVID-19 pandēmijas ietekmē, kad uz laiku tika samazināts vai pilnībā paralizēts darbs stacionārā, pacientu plūsma tika samazināta, kas būtiski ietekmēja arī šo rādītāju.</t>
  </si>
  <si>
    <t>Neto apgrozījums, EUR</t>
  </si>
  <si>
    <t>Peļņa vai zaudējumi, EUR</t>
  </si>
  <si>
    <t>Bruto peļņa vai zaudējumi, EUR</t>
  </si>
  <si>
    <t>Peļņa pirms procentu maksājumiem, nodokļiem, nolietojuma un amortizācijas atskaitījumiem (EBITDA), EUR</t>
  </si>
  <si>
    <t>Pamatkapitāls, EUR</t>
  </si>
  <si>
    <t>Pašu kapitāls, EUR</t>
  </si>
  <si>
    <t>Pašu kapitāla atdeve (ROE), %</t>
  </si>
  <si>
    <t>Saistību īpatsvars bilancē, %</t>
  </si>
  <si>
    <t>Ieņēmumi no valsts apmaksātiem veselības aprūpes pakalpojumiem, EUR</t>
  </si>
  <si>
    <t>Ieņēmumi no valsts atbalsta maksājumiem Covid-19 ietekmes mazināšanai, EUR</t>
  </si>
  <si>
    <t>Valsts budžetā iemaksātās dividendes pārskata periodā, EUR</t>
  </si>
  <si>
    <r>
      <t xml:space="preserve">No valsts un pašvaldību budžeta tieši vai netieši </t>
    </r>
    <r>
      <rPr>
        <u/>
        <sz val="10"/>
        <color theme="1"/>
        <rFont val="Times New Roman"/>
        <family val="1"/>
        <charset val="186"/>
      </rPr>
      <t>saņemtā finansējuma izlietojums</t>
    </r>
    <r>
      <rPr>
        <sz val="10"/>
        <color theme="1"/>
        <rFont val="Times New Roman"/>
        <family val="1"/>
        <charset val="186"/>
      </rPr>
      <t xml:space="preserve"> (dotācijas, maksa par pakalpojumiem un citi finanšu līdzekļi) kopā, EUR, t.sk.</t>
    </r>
  </si>
  <si>
    <t>VSIA "Piejūras slimnīca"</t>
  </si>
  <si>
    <t>Nacionālā veselības dienesta veiktie ieturējumi un ārstniecības iestādes samaksātie līgumsodi par nepamatoti saņemtajiem maksājumiem (vai uzrādītajiem pakalpojumiem), EUR</t>
  </si>
  <si>
    <t>Pamatdarbības neto naudas plūsma, EUR</t>
  </si>
  <si>
    <t>Investīciju plāna izpilde, EUR</t>
  </si>
  <si>
    <t xml:space="preserve">Jūtama Covid-19 pandēmijas un ar to saistīto ierobežojumu ietekme uz vispārējo pacientu veselības stāvokli un slimību saasinājumu. </t>
  </si>
  <si>
    <t>Gada darbības pozitīvo rezultātu ietekmēja sniegtais valsts atbalsts Covid-19 radīto seku novēršanai.</t>
  </si>
  <si>
    <t>Sagatavotājs: I.Egliena</t>
  </si>
  <si>
    <t>Tālrunis: 63434709</t>
  </si>
  <si>
    <t>E-pasts: ilga.egliena@lps.gov.lv</t>
  </si>
  <si>
    <t>Fakts iepriekšējā gadā (2020)</t>
  </si>
  <si>
    <t>Plānotais pārskata gadā (2021)</t>
  </si>
  <si>
    <t>Fakts pārskata gadā (2021)</t>
  </si>
  <si>
    <t>Sagatavošanas datums: 06.06.2022</t>
  </si>
  <si>
    <t>Peļņa iekļauta Latvijas – Lietuvas Pārrobežu projekta INTERREG Nr. LLI-336 “Successful psychosocial and sensory rehabilitation for children and adults suffering from mental behavioral disorders” (SUPER) “Veiksmīga psihosociālā un sensorā rehabilitācija bērniem un pieaugušajiem, kuri cieš no garīgiem un uzvedības traucējumiem” realizācijas izmaksās, euro, Ministru kabineta 2020.gada 13.oktobra rīkojuma Nr.601  2.punkta 2.3. apakšpunktu par peļņas novizīšanu valsts apmaksāto veselības aprūpes pakalpojumu kvalitātes un piejamības nodrošināšanai, tais skaitā INTERREG projekta realizācijai.</t>
  </si>
  <si>
    <t>Ārstēto pacientu skaits</t>
  </si>
  <si>
    <t xml:space="preserve">Novirze no plānotā skaidrojama ar saņemto valsts atbalstu Covid-19 ietekmes mazināšanai. Slimnīca saņēmusi maksājumus gatavības režīma nodrošināsanai un kompensāciju piemaksām pie atlīdzības par darbu Covid apstākļos, kas kopā ir  402423 EUR. 2021.gadā arī palielināts finansējums pakalpojumu sniegšanai, kas tika paredzēts algu palielināšanai ārstniecības personām. Papildus tam Slimnīca veica pasākumus zaudējumu un finanšu risku novēršanai, samazinot izdevumus līdz minimumam.  </t>
  </si>
  <si>
    <t>Kopējais likviditātes rādītājs</t>
  </si>
  <si>
    <t>Pacientu plūsmas samazināšanās skaidrojama ar Covid-19 radītās situācijas ietekmi.</t>
  </si>
  <si>
    <t>Novirze skaidrojama ar Covid-19 ietekmi un valsts sniegto atbalstu ārkārtas situācijā.</t>
  </si>
  <si>
    <t>Novirze no plānotā skaidrojama ar Covid-19 ietekmi un valsts sniegto atbalstu šajā situācijā.</t>
  </si>
  <si>
    <t xml:space="preserve">Pamatojoties uz Ministru kabineta 2020.gada 11.decembra rīkojumu Nr.764 “Par valstij dividendēs izmaksājamo valsts sabiedrības ar ierobežotu atbildību “Piejūras slimnīca” peļņas daļu”, noteikts, ka Sabiedrības 2020.gada peļņas daļa  31 179,2 euro apmērā tiek atstāta Sabiedrības rīcībā un tiek ieguldīta kapitālsabiedrības attīstībā, piesaistot to Latvijas-Lietuvas pārrobežu projektam “Sensorie dārzi sociāli neaizsargāto grupu iekļaušanai sabiedrībā LAT-LIT teritorijā un Stratēģijā plānotā Sabiedrības stacionāra uzņemšanas un observācijas nodaļas renovācijas projekta realizēšanai.  </t>
  </si>
  <si>
    <t xml:space="preserve">Investīciju plāna neizpilde skaidrojama ar to, ka celtniecības izmaksu pieauguma dēļ uz 2022.gadu pārcelta plānotā uzņemšanas nodaļas renovācija. </t>
  </si>
  <si>
    <t>Pamatdarbības neto naudas plūsmas novirze no plānotā skaidrojama ar saņemto valsts atbalstu Covid-19 izraisīto seku novēršanai.</t>
  </si>
  <si>
    <t>Likviditātes rādītāja novirze no plānotā skaidrojama ar novirzi investīciju plāna izpildē, jo pārcelta uzņemšanas nodaļas renovācijas projekta izpilde uz nākamo pārskata periodu straujās  celtniecības izmaksu pieauguma dēļ, kā arī saņemtā valsts atbalsta Covid-19 seku novēršanai.</t>
  </si>
  <si>
    <t>Novirze skaidrojama ar Covid-19 izplatības ietekmi.</t>
  </si>
  <si>
    <t>Novirze skaidrojama ar Covid-19 izplatības ietekmi, jo liela skaita ārstniecības personu darbnespējas dēļ bija nepieciešams aizvietot slimojošos kolēģus.</t>
  </si>
  <si>
    <t>Likviditātes rādītāja novirze no plānotā skaidrojama ar novirzi investīciju plāna izpildē, jo pārcelta uzņemšanas nodaļas renovācijas projekta izpilde uz nākamo pārskata periodu straujā celtniecības izmaksu pieauguma dēļ, kā arī saņemtā valsts atbalsta Covid-19 seku novēršanai dēļ.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</si>
</sst>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2"/>
      <color theme="1"/>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10"/>
      <color rgb="FF0070C0"/>
      <name val="Times New Roman"/>
      <family val="1"/>
      <charset val="186"/>
    </font>
    <font>
      <b/>
      <sz val="11"/>
      <color theme="1"/>
      <name val="Times New Roman"/>
      <family val="1"/>
      <charset val="186"/>
    </font>
    <font>
      <sz val="10"/>
      <name val="Times New Roman"/>
      <family val="1"/>
      <charset val="186"/>
    </font>
    <font>
      <u/>
      <sz val="10"/>
      <color theme="1"/>
      <name val="Times New Roman"/>
      <family val="1"/>
      <charset val="186"/>
    </font>
    <font>
      <b/>
      <sz val="14"/>
      <color theme="1"/>
      <name val="Times New Roman"/>
      <family val="1"/>
      <charset val="186"/>
    </font>
    <font>
      <sz val="11"/>
      <color theme="1"/>
      <name val="Times New Roman"/>
      <family val="1"/>
      <charset val="186"/>
    </font>
    <font>
      <sz val="11"/>
      <color rgb="FF000000"/>
      <name val="Times New Roman"/>
      <family val="1"/>
      <charset val="186"/>
    </font>
    <font>
      <i/>
      <sz val="10"/>
      <name val="Times New Roman"/>
      <family val="1"/>
      <charset val="186"/>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3" fillId="0" borderId="0" xfId="0" applyFont="1" applyAlignment="1">
      <alignment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xf numFmtId="0" fontId="7" fillId="0" borderId="0" xfId="0" applyFont="1" applyAlignment="1">
      <alignment horizontal="center" wrapText="1"/>
    </xf>
    <xf numFmtId="0" fontId="3" fillId="0" borderId="0" xfId="0" applyFont="1" applyAlignment="1">
      <alignment horizontal="left" vertical="center" wrapText="1"/>
    </xf>
    <xf numFmtId="0" fontId="0" fillId="0" borderId="0" xfId="0" applyAlignment="1">
      <alignment horizontal="center"/>
    </xf>
    <xf numFmtId="4" fontId="3" fillId="2" borderId="5" xfId="0" applyNumberFormat="1" applyFont="1" applyFill="1" applyBorder="1" applyAlignment="1">
      <alignment horizontal="center" vertical="center" wrapText="1"/>
    </xf>
    <xf numFmtId="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9" fontId="3" fillId="0" borderId="5" xfId="1" applyFont="1" applyBorder="1" applyAlignment="1">
      <alignment horizontal="center" vertical="center" wrapText="1"/>
    </xf>
    <xf numFmtId="9" fontId="3" fillId="0" borderId="4" xfId="1" applyFont="1" applyBorder="1" applyAlignment="1">
      <alignment horizontal="center" vertical="center" wrapText="1"/>
    </xf>
    <xf numFmtId="0" fontId="11" fillId="0" borderId="0" xfId="0" applyFont="1" applyAlignment="1">
      <alignment horizontal="right"/>
    </xf>
    <xf numFmtId="0" fontId="12" fillId="0" borderId="0" xfId="0" applyFont="1" applyAlignment="1">
      <alignment horizontal="right" vertical="center"/>
    </xf>
    <xf numFmtId="3"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9" fontId="3" fillId="0" borderId="5" xfId="1" applyFont="1" applyFill="1" applyBorder="1" applyAlignment="1">
      <alignment horizontal="center" vertical="center" wrapText="1"/>
    </xf>
    <xf numFmtId="4" fontId="3" fillId="0" borderId="5" xfId="0" applyNumberFormat="1" applyFont="1" applyBorder="1" applyAlignment="1">
      <alignment vertical="center" wrapText="1"/>
    </xf>
    <xf numFmtId="3" fontId="3" fillId="0" borderId="5" xfId="0" applyNumberFormat="1" applyFont="1" applyBorder="1" applyAlignment="1">
      <alignment horizontal="center" vertical="center" wrapText="1"/>
    </xf>
    <xf numFmtId="0" fontId="13" fillId="0" borderId="12" xfId="0" applyFont="1" applyBorder="1" applyAlignment="1">
      <alignment horizontal="center" vertical="center" wrapText="1"/>
    </xf>
    <xf numFmtId="164" fontId="8" fillId="0" borderId="5"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9" fontId="8" fillId="0" borderId="5" xfId="1" applyFont="1" applyFill="1" applyBorder="1" applyAlignment="1">
      <alignment horizontal="center" vertical="center" wrapText="1"/>
    </xf>
    <xf numFmtId="4" fontId="8" fillId="0" borderId="5" xfId="0" applyNumberFormat="1" applyFont="1" applyBorder="1" applyAlignment="1">
      <alignment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3" fontId="8" fillId="2" borderId="4" xfId="0" applyNumberFormat="1" applyFont="1" applyFill="1" applyBorder="1" applyAlignment="1">
      <alignment horizontal="center" vertical="center" wrapText="1"/>
    </xf>
    <xf numFmtId="9" fontId="8" fillId="0" borderId="4" xfId="1" applyFont="1" applyBorder="1" applyAlignment="1">
      <alignment horizontal="center" vertical="center" wrapText="1"/>
    </xf>
    <xf numFmtId="3" fontId="3" fillId="0" borderId="4"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9" fontId="3" fillId="0" borderId="11" xfId="1" applyFont="1" applyBorder="1" applyAlignment="1">
      <alignment horizontal="center" vertical="center" wrapText="1"/>
    </xf>
    <xf numFmtId="0" fontId="11" fillId="0" borderId="0" xfId="0" applyFont="1"/>
    <xf numFmtId="3" fontId="8" fillId="0" borderId="4"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3" fillId="0" borderId="1" xfId="0" applyNumberFormat="1" applyFont="1" applyBorder="1" applyAlignment="1">
      <alignment vertical="center" wrapText="1"/>
    </xf>
    <xf numFmtId="9" fontId="6" fillId="0" borderId="5" xfId="1" applyFont="1" applyFill="1" applyBorder="1" applyAlignment="1">
      <alignment horizontal="center" vertical="center" wrapText="1"/>
    </xf>
    <xf numFmtId="0" fontId="13" fillId="0" borderId="8" xfId="0" applyFont="1" applyBorder="1" applyAlignment="1">
      <alignment horizontal="center" vertical="center"/>
    </xf>
    <xf numFmtId="164" fontId="8" fillId="0" borderId="4"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7" fillId="0" borderId="0" xfId="0" applyFont="1" applyAlignment="1">
      <alignment horizontal="center" wrapText="1"/>
    </xf>
    <xf numFmtId="0" fontId="2" fillId="0" borderId="0" xfId="0" applyFont="1" applyAlignment="1">
      <alignment horizontal="left"/>
    </xf>
    <xf numFmtId="0" fontId="10" fillId="0" borderId="0" xfId="0" applyFont="1" applyAlignment="1">
      <alignment horizontal="left" inden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3"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4" fontId="3" fillId="0" borderId="15"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4" fontId="3" fillId="0" borderId="17" xfId="0" applyNumberFormat="1" applyFont="1" applyBorder="1" applyAlignment="1">
      <alignment horizontal="lef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cellXfs>
  <cellStyles count="2">
    <cellStyle name="Parasts" xfId="0" builtinId="0"/>
    <cellStyle name="Procenti"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0</xdr:colOff>
      <xdr:row>57</xdr:row>
      <xdr:rowOff>70643</xdr:rowOff>
    </xdr:from>
    <xdr:ext cx="91440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9</xdr:col>
      <xdr:colOff>0</xdr:colOff>
      <xdr:row>57</xdr:row>
      <xdr:rowOff>70643</xdr:rowOff>
    </xdr:from>
    <xdr:ext cx="91440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topLeftCell="A13" zoomScale="130" zoomScaleNormal="130" workbookViewId="0">
      <selection activeCell="E45" sqref="E45"/>
    </sheetView>
  </sheetViews>
  <sheetFormatPr defaultRowHeight="15" x14ac:dyDescent="0.25"/>
  <cols>
    <col min="1" max="1" width="34.140625" customWidth="1"/>
    <col min="2" max="2" width="13.5703125" customWidth="1"/>
    <col min="3" max="3" width="8.85546875" style="7" customWidth="1"/>
    <col min="4" max="4" width="10.42578125" style="7" customWidth="1"/>
    <col min="5" max="7" width="8.85546875" style="7" customWidth="1"/>
    <col min="8" max="8" width="30.28515625" style="7" customWidth="1"/>
    <col min="9" max="9" width="46.7109375" customWidth="1"/>
  </cols>
  <sheetData>
    <row r="1" spans="1:9" x14ac:dyDescent="0.25">
      <c r="I1" s="14" t="s">
        <v>11</v>
      </c>
    </row>
    <row r="2" spans="1:9" x14ac:dyDescent="0.25">
      <c r="I2" s="14" t="s">
        <v>12</v>
      </c>
    </row>
    <row r="3" spans="1:9" x14ac:dyDescent="0.25">
      <c r="I3" s="14" t="s">
        <v>13</v>
      </c>
    </row>
    <row r="4" spans="1:9" x14ac:dyDescent="0.25">
      <c r="I4" s="14" t="s">
        <v>14</v>
      </c>
    </row>
    <row r="6" spans="1:9" ht="22.5" customHeight="1" x14ac:dyDescent="0.25">
      <c r="A6" s="54" t="s">
        <v>6</v>
      </c>
      <c r="B6" s="54"/>
      <c r="C6" s="54"/>
      <c r="D6" s="54"/>
      <c r="E6" s="54"/>
      <c r="F6" s="54"/>
      <c r="G6" s="54"/>
      <c r="H6" s="54"/>
      <c r="I6" s="54"/>
    </row>
    <row r="7" spans="1:9" ht="14.25" customHeight="1" x14ac:dyDescent="0.25">
      <c r="A7" s="5"/>
      <c r="B7" s="5"/>
      <c r="C7" s="5"/>
      <c r="D7" s="5"/>
      <c r="E7" s="5"/>
      <c r="F7" s="5"/>
      <c r="G7" s="5"/>
      <c r="H7" s="5"/>
      <c r="I7" s="5"/>
    </row>
    <row r="8" spans="1:9" ht="18" customHeight="1" x14ac:dyDescent="0.25">
      <c r="A8" s="13" t="s">
        <v>7</v>
      </c>
      <c r="B8" s="41"/>
      <c r="C8" s="55" t="s">
        <v>45</v>
      </c>
      <c r="D8" s="55"/>
      <c r="E8" s="55"/>
      <c r="F8" s="55"/>
      <c r="G8" s="55"/>
      <c r="H8" s="55"/>
      <c r="I8" s="55"/>
    </row>
    <row r="9" spans="1:9" ht="18.75" x14ac:dyDescent="0.3">
      <c r="A9" s="13" t="s">
        <v>9</v>
      </c>
      <c r="B9" s="13"/>
      <c r="C9" s="56">
        <v>2021</v>
      </c>
      <c r="D9" s="56"/>
      <c r="E9" s="56"/>
      <c r="F9" s="56"/>
      <c r="G9" s="56"/>
      <c r="H9" s="56"/>
      <c r="I9" s="56"/>
    </row>
    <row r="10" spans="1:9" ht="14.25" customHeight="1" thickBot="1" x14ac:dyDescent="0.3"/>
    <row r="11" spans="1:9" ht="16.5" thickBot="1" x14ac:dyDescent="0.3">
      <c r="A11" s="57" t="s">
        <v>3</v>
      </c>
      <c r="B11" s="58"/>
      <c r="C11" s="58"/>
      <c r="D11" s="58"/>
      <c r="E11" s="58"/>
      <c r="F11" s="58"/>
      <c r="G11" s="58"/>
      <c r="H11" s="58"/>
      <c r="I11" s="59"/>
    </row>
    <row r="12" spans="1:9" s="3" customFormat="1" ht="48.75" thickBot="1" x14ac:dyDescent="0.3">
      <c r="A12" s="74" t="s">
        <v>5</v>
      </c>
      <c r="B12" s="75"/>
      <c r="C12" s="2" t="s">
        <v>54</v>
      </c>
      <c r="D12" s="2" t="s">
        <v>55</v>
      </c>
      <c r="E12" s="2" t="s">
        <v>56</v>
      </c>
      <c r="F12" s="2" t="s">
        <v>8</v>
      </c>
      <c r="G12" s="2" t="s">
        <v>4</v>
      </c>
      <c r="H12" s="2" t="s">
        <v>15</v>
      </c>
      <c r="I12" s="2" t="s">
        <v>16</v>
      </c>
    </row>
    <row r="13" spans="1:9" ht="26.25" customHeight="1" thickBot="1" x14ac:dyDescent="0.3">
      <c r="A13" s="52" t="s">
        <v>17</v>
      </c>
      <c r="B13" s="71"/>
      <c r="C13" s="29">
        <v>95</v>
      </c>
      <c r="D13" s="29">
        <v>95</v>
      </c>
      <c r="E13" s="42">
        <v>95</v>
      </c>
      <c r="F13" s="24">
        <f>E13-D13</f>
        <v>0</v>
      </c>
      <c r="G13" s="30">
        <f>F13/D13</f>
        <v>0</v>
      </c>
      <c r="H13" s="49"/>
      <c r="I13" s="18"/>
    </row>
    <row r="14" spans="1:9" ht="30" customHeight="1" thickBot="1" x14ac:dyDescent="0.3">
      <c r="A14" s="72" t="s">
        <v>18</v>
      </c>
      <c r="B14" s="73"/>
      <c r="C14" s="23">
        <v>0.36</v>
      </c>
      <c r="D14" s="23">
        <v>0.36</v>
      </c>
      <c r="E14" s="23">
        <v>0.38</v>
      </c>
      <c r="F14" s="24">
        <f t="shared" ref="F14:F25" si="0">E14-D14</f>
        <v>2.0000000000000018E-2</v>
      </c>
      <c r="G14" s="17">
        <f>F14/D14</f>
        <v>5.5555555555555608E-2</v>
      </c>
      <c r="H14" s="17"/>
      <c r="I14" s="18"/>
    </row>
    <row r="15" spans="1:9" ht="45.75" customHeight="1" thickBot="1" x14ac:dyDescent="0.3">
      <c r="A15" s="52" t="s">
        <v>19</v>
      </c>
      <c r="B15" s="71"/>
      <c r="C15" s="21">
        <v>27</v>
      </c>
      <c r="D15" s="21">
        <v>25</v>
      </c>
      <c r="E15" s="21">
        <v>24.8</v>
      </c>
      <c r="F15" s="24">
        <f t="shared" si="0"/>
        <v>-0.19999999999999929</v>
      </c>
      <c r="G15" s="17">
        <f t="shared" ref="G15:G25" si="1">F15/D15</f>
        <v>-7.9999999999999724E-3</v>
      </c>
      <c r="H15" s="17"/>
      <c r="I15" s="18"/>
    </row>
    <row r="16" spans="1:9" ht="29.25" customHeight="1" thickBot="1" x14ac:dyDescent="0.3">
      <c r="A16" s="52" t="s">
        <v>59</v>
      </c>
      <c r="B16" s="71"/>
      <c r="C16" s="22">
        <v>1062</v>
      </c>
      <c r="D16" s="22">
        <v>1054</v>
      </c>
      <c r="E16" s="22">
        <v>959</v>
      </c>
      <c r="F16" s="24">
        <f t="shared" si="0"/>
        <v>-95</v>
      </c>
      <c r="G16" s="17">
        <f t="shared" si="1"/>
        <v>-9.0132827324478179E-2</v>
      </c>
      <c r="H16" s="17">
        <v>1</v>
      </c>
      <c r="I16" s="18" t="s">
        <v>62</v>
      </c>
    </row>
    <row r="17" spans="1:9" ht="21" customHeight="1" thickBot="1" x14ac:dyDescent="0.3">
      <c r="A17" s="52" t="s">
        <v>20</v>
      </c>
      <c r="B17" s="71"/>
      <c r="C17" s="23">
        <v>33.380000000000003</v>
      </c>
      <c r="D17" s="23">
        <v>32</v>
      </c>
      <c r="E17" s="23">
        <v>34.19</v>
      </c>
      <c r="F17" s="24">
        <f t="shared" si="0"/>
        <v>2.1899999999999977</v>
      </c>
      <c r="G17" s="11">
        <f t="shared" si="1"/>
        <v>6.8437499999999929E-2</v>
      </c>
      <c r="H17" s="17">
        <v>1</v>
      </c>
      <c r="I17" s="18"/>
    </row>
    <row r="18" spans="1:9" ht="24.75" customHeight="1" thickBot="1" x14ac:dyDescent="0.3">
      <c r="A18" s="52" t="s">
        <v>21</v>
      </c>
      <c r="B18" s="71"/>
      <c r="C18" s="9">
        <v>98.78</v>
      </c>
      <c r="D18" s="22">
        <v>92</v>
      </c>
      <c r="E18" s="23">
        <v>87.57</v>
      </c>
      <c r="F18" s="24">
        <f t="shared" si="0"/>
        <v>-4.4300000000000068</v>
      </c>
      <c r="G18" s="11">
        <f t="shared" si="1"/>
        <v>-4.815217391304355E-2</v>
      </c>
      <c r="H18" s="17">
        <v>1</v>
      </c>
      <c r="I18" s="18"/>
    </row>
    <row r="19" spans="1:9" ht="42" customHeight="1" thickBot="1" x14ac:dyDescent="0.3">
      <c r="A19" s="52" t="s">
        <v>22</v>
      </c>
      <c r="B19" s="71"/>
      <c r="C19" s="19">
        <v>77</v>
      </c>
      <c r="D19" s="22">
        <v>35</v>
      </c>
      <c r="E19" s="22">
        <v>54</v>
      </c>
      <c r="F19" s="42">
        <f t="shared" ref="F19:F24" si="2">E19-D19</f>
        <v>19</v>
      </c>
      <c r="G19" s="17">
        <f t="shared" ref="G19:G24" si="3">F19/D19</f>
        <v>0.54285714285714282</v>
      </c>
      <c r="H19" s="17">
        <v>1</v>
      </c>
      <c r="I19" s="18" t="s">
        <v>49</v>
      </c>
    </row>
    <row r="20" spans="1:9" ht="57" customHeight="1" thickBot="1" x14ac:dyDescent="0.3">
      <c r="A20" s="66" t="s">
        <v>25</v>
      </c>
      <c r="B20" s="67"/>
      <c r="C20" s="9">
        <v>0.97</v>
      </c>
      <c r="D20" s="21">
        <v>2</v>
      </c>
      <c r="E20" s="23">
        <v>0.56999999999999995</v>
      </c>
      <c r="F20" s="24">
        <f t="shared" si="2"/>
        <v>-1.4300000000000002</v>
      </c>
      <c r="G20" s="17">
        <f t="shared" si="3"/>
        <v>-0.71500000000000008</v>
      </c>
      <c r="H20" s="17">
        <v>1</v>
      </c>
      <c r="I20" s="18" t="s">
        <v>32</v>
      </c>
    </row>
    <row r="21" spans="1:9" ht="59.25" customHeight="1" thickBot="1" x14ac:dyDescent="0.3">
      <c r="A21" s="68" t="s">
        <v>26</v>
      </c>
      <c r="B21" s="20" t="s">
        <v>27</v>
      </c>
      <c r="C21" s="21">
        <v>30</v>
      </c>
      <c r="D21" s="22">
        <v>52</v>
      </c>
      <c r="E21" s="21">
        <v>30.4</v>
      </c>
      <c r="F21" s="51">
        <f t="shared" si="2"/>
        <v>-21.6</v>
      </c>
      <c r="G21" s="25">
        <f t="shared" si="3"/>
        <v>-0.41538461538461541</v>
      </c>
      <c r="H21" s="25"/>
      <c r="I21" s="26" t="s">
        <v>31</v>
      </c>
    </row>
    <row r="22" spans="1:9" ht="29.25" customHeight="1" thickBot="1" x14ac:dyDescent="0.3">
      <c r="A22" s="69"/>
      <c r="B22" s="27" t="s">
        <v>28</v>
      </c>
      <c r="C22" s="21">
        <v>27.5</v>
      </c>
      <c r="D22" s="22">
        <v>28</v>
      </c>
      <c r="E22" s="23">
        <v>25.3</v>
      </c>
      <c r="F22" s="24">
        <f t="shared" si="2"/>
        <v>-2.6999999999999993</v>
      </c>
      <c r="G22" s="25">
        <f t="shared" si="3"/>
        <v>-9.6428571428571405E-2</v>
      </c>
      <c r="H22" s="25">
        <v>1</v>
      </c>
      <c r="I22" s="26"/>
    </row>
    <row r="23" spans="1:9" ht="35.25" customHeight="1" thickBot="1" x14ac:dyDescent="0.3">
      <c r="A23" s="68" t="s">
        <v>29</v>
      </c>
      <c r="B23" s="50" t="s">
        <v>27</v>
      </c>
      <c r="C23" s="21">
        <v>36</v>
      </c>
      <c r="D23" s="22">
        <v>54</v>
      </c>
      <c r="E23" s="21">
        <v>49</v>
      </c>
      <c r="F23" s="51">
        <f t="shared" si="2"/>
        <v>-5</v>
      </c>
      <c r="G23" s="25">
        <f t="shared" si="3"/>
        <v>-9.2592592592592587E-2</v>
      </c>
      <c r="H23" s="25"/>
      <c r="I23" s="26"/>
    </row>
    <row r="24" spans="1:9" ht="39" customHeight="1" thickBot="1" x14ac:dyDescent="0.3">
      <c r="A24" s="70"/>
      <c r="B24" s="28" t="s">
        <v>28</v>
      </c>
      <c r="C24" s="21">
        <v>12.5</v>
      </c>
      <c r="D24" s="22">
        <v>10</v>
      </c>
      <c r="E24" s="23">
        <v>16.920000000000002</v>
      </c>
      <c r="F24" s="24">
        <f t="shared" si="2"/>
        <v>6.9200000000000017</v>
      </c>
      <c r="G24" s="25">
        <f t="shared" si="3"/>
        <v>0.69200000000000017</v>
      </c>
      <c r="H24" s="25">
        <v>1</v>
      </c>
      <c r="I24" s="26" t="s">
        <v>70</v>
      </c>
    </row>
    <row r="25" spans="1:9" ht="15.75" thickBot="1" x14ac:dyDescent="0.3">
      <c r="A25" s="52" t="s">
        <v>30</v>
      </c>
      <c r="B25" s="71"/>
      <c r="C25" s="9">
        <v>3.59</v>
      </c>
      <c r="D25" s="21">
        <v>2.5</v>
      </c>
      <c r="E25" s="23">
        <v>3.83</v>
      </c>
      <c r="F25" s="24">
        <f t="shared" si="0"/>
        <v>1.33</v>
      </c>
      <c r="G25" s="17">
        <f t="shared" si="1"/>
        <v>0.53200000000000003</v>
      </c>
      <c r="H25" s="17">
        <v>1</v>
      </c>
      <c r="I25" s="18" t="s">
        <v>69</v>
      </c>
    </row>
    <row r="26" spans="1:9" ht="15.75" thickBot="1" x14ac:dyDescent="0.3">
      <c r="A26" s="60"/>
      <c r="B26" s="61"/>
      <c r="C26" s="61"/>
      <c r="D26" s="61"/>
      <c r="E26" s="61"/>
      <c r="F26" s="61"/>
      <c r="G26" s="61"/>
      <c r="H26" s="61"/>
      <c r="I26" s="62"/>
    </row>
    <row r="27" spans="1:9" ht="16.5" thickBot="1" x14ac:dyDescent="0.3">
      <c r="A27" s="57" t="s">
        <v>0</v>
      </c>
      <c r="B27" s="58"/>
      <c r="C27" s="58"/>
      <c r="D27" s="58"/>
      <c r="E27" s="58"/>
      <c r="F27" s="58"/>
      <c r="G27" s="58"/>
      <c r="H27" s="58"/>
      <c r="I27" s="59"/>
    </row>
    <row r="28" spans="1:9" s="3" customFormat="1" ht="48.75" thickBot="1" x14ac:dyDescent="0.3">
      <c r="A28" s="76" t="s">
        <v>5</v>
      </c>
      <c r="B28" s="77"/>
      <c r="C28" s="2" t="s">
        <v>54</v>
      </c>
      <c r="D28" s="2" t="s">
        <v>55</v>
      </c>
      <c r="E28" s="2" t="s">
        <v>56</v>
      </c>
      <c r="F28" s="2" t="s">
        <v>8</v>
      </c>
      <c r="G28" s="2" t="s">
        <v>4</v>
      </c>
      <c r="H28" s="2" t="s">
        <v>15</v>
      </c>
      <c r="I28" s="2" t="s">
        <v>16</v>
      </c>
    </row>
    <row r="29" spans="1:9" ht="26.25" thickBot="1" x14ac:dyDescent="0.3">
      <c r="A29" s="52" t="s">
        <v>34</v>
      </c>
      <c r="B29" s="71"/>
      <c r="C29" s="15">
        <v>38974</v>
      </c>
      <c r="D29" s="15">
        <v>5000</v>
      </c>
      <c r="E29" s="31">
        <v>300006</v>
      </c>
      <c r="F29" s="31">
        <f t="shared" ref="F29:F33" si="4">E29-D29</f>
        <v>295006</v>
      </c>
      <c r="G29" s="12">
        <f>F29/D29</f>
        <v>59.001199999999997</v>
      </c>
      <c r="H29" s="11">
        <v>1</v>
      </c>
      <c r="I29" s="18" t="s">
        <v>50</v>
      </c>
    </row>
    <row r="30" spans="1:9" ht="41.25" customHeight="1" thickBot="1" x14ac:dyDescent="0.3">
      <c r="A30" s="52" t="s">
        <v>47</v>
      </c>
      <c r="B30" s="71"/>
      <c r="C30" s="16">
        <v>-193428</v>
      </c>
      <c r="D30" s="16">
        <v>145000</v>
      </c>
      <c r="E30" s="19">
        <v>277665</v>
      </c>
      <c r="F30" s="19">
        <f t="shared" si="4"/>
        <v>132665</v>
      </c>
      <c r="G30" s="11">
        <f t="shared" ref="G30:G33" si="5">F30/D30</f>
        <v>0.91493103448275859</v>
      </c>
      <c r="H30" s="11">
        <v>1</v>
      </c>
      <c r="I30" s="18" t="s">
        <v>67</v>
      </c>
    </row>
    <row r="31" spans="1:9" ht="62.25" customHeight="1" thickBot="1" x14ac:dyDescent="0.3">
      <c r="A31" s="52" t="s">
        <v>23</v>
      </c>
      <c r="B31" s="71"/>
      <c r="C31" s="32">
        <v>1.4</v>
      </c>
      <c r="D31" s="32">
        <v>1.48</v>
      </c>
      <c r="E31" s="33">
        <v>1.81</v>
      </c>
      <c r="F31" s="33">
        <f t="shared" si="4"/>
        <v>0.33000000000000007</v>
      </c>
      <c r="G31" s="34">
        <f t="shared" si="5"/>
        <v>0.22297297297297303</v>
      </c>
      <c r="H31" s="11"/>
      <c r="I31" s="18" t="s">
        <v>71</v>
      </c>
    </row>
    <row r="32" spans="1:9" ht="16.5" customHeight="1" thickBot="1" x14ac:dyDescent="0.3">
      <c r="A32" s="52" t="s">
        <v>24</v>
      </c>
      <c r="B32" s="71"/>
      <c r="C32" s="32">
        <v>24.6</v>
      </c>
      <c r="D32" s="32">
        <v>25.4</v>
      </c>
      <c r="E32" s="33">
        <v>25.66</v>
      </c>
      <c r="F32" s="33">
        <f t="shared" si="4"/>
        <v>0.26000000000000156</v>
      </c>
      <c r="G32" s="34">
        <f t="shared" si="5"/>
        <v>1.0236220472441007E-2</v>
      </c>
      <c r="H32" s="11"/>
      <c r="I32" s="18"/>
    </row>
    <row r="33" spans="1:9" ht="39" thickBot="1" x14ac:dyDescent="0.3">
      <c r="A33" s="52" t="s">
        <v>48</v>
      </c>
      <c r="B33" s="71"/>
      <c r="C33" s="36">
        <v>146623</v>
      </c>
      <c r="D33" s="35">
        <v>355342</v>
      </c>
      <c r="E33" s="35">
        <v>148103</v>
      </c>
      <c r="F33" s="35">
        <f t="shared" si="4"/>
        <v>-207239</v>
      </c>
      <c r="G33" s="34">
        <f t="shared" si="5"/>
        <v>-0.58320997799303209</v>
      </c>
      <c r="H33" s="11"/>
      <c r="I33" s="18" t="s">
        <v>66</v>
      </c>
    </row>
    <row r="34" spans="1:9" ht="15.75" thickBot="1" x14ac:dyDescent="0.3">
      <c r="A34" s="63"/>
      <c r="B34" s="64"/>
      <c r="C34" s="64"/>
      <c r="D34" s="64"/>
      <c r="E34" s="64"/>
      <c r="F34" s="64"/>
      <c r="G34" s="64"/>
      <c r="H34" s="64"/>
      <c r="I34" s="65"/>
    </row>
    <row r="35" spans="1:9" ht="16.5" thickBot="1" x14ac:dyDescent="0.3">
      <c r="A35" s="57" t="s">
        <v>2</v>
      </c>
      <c r="B35" s="58"/>
      <c r="C35" s="58"/>
      <c r="D35" s="58"/>
      <c r="E35" s="58"/>
      <c r="F35" s="58"/>
      <c r="G35" s="58"/>
      <c r="H35" s="58"/>
      <c r="I35" s="59"/>
    </row>
    <row r="36" spans="1:9" s="3" customFormat="1" ht="48.75" thickBot="1" x14ac:dyDescent="0.3">
      <c r="A36" s="76" t="s">
        <v>1</v>
      </c>
      <c r="B36" s="77"/>
      <c r="C36" s="2" t="s">
        <v>54</v>
      </c>
      <c r="D36" s="2" t="s">
        <v>55</v>
      </c>
      <c r="E36" s="2" t="s">
        <v>56</v>
      </c>
      <c r="F36" s="2" t="s">
        <v>8</v>
      </c>
      <c r="G36" s="2" t="s">
        <v>4</v>
      </c>
      <c r="H36" s="2" t="s">
        <v>15</v>
      </c>
      <c r="I36" s="2" t="s">
        <v>16</v>
      </c>
    </row>
    <row r="37" spans="1:9" ht="29.25" customHeight="1" thickBot="1" x14ac:dyDescent="0.3">
      <c r="A37" s="52" t="s">
        <v>33</v>
      </c>
      <c r="B37" s="71"/>
      <c r="C37" s="15">
        <v>4154889</v>
      </c>
      <c r="D37" s="15">
        <v>4200000</v>
      </c>
      <c r="E37" s="31">
        <v>4736267</v>
      </c>
      <c r="F37" s="31">
        <f t="shared" ref="F37:F53" si="6">E37-D37</f>
        <v>536267</v>
      </c>
      <c r="G37" s="12">
        <f t="shared" ref="G37:G49" si="7">F37/D37</f>
        <v>0.12768261904761904</v>
      </c>
      <c r="H37" s="11">
        <v>1</v>
      </c>
      <c r="I37" s="78" t="s">
        <v>60</v>
      </c>
    </row>
    <row r="38" spans="1:9" ht="27.75" customHeight="1" thickBot="1" x14ac:dyDescent="0.3">
      <c r="A38" s="52" t="s">
        <v>34</v>
      </c>
      <c r="B38" s="71"/>
      <c r="C38" s="16">
        <v>38974</v>
      </c>
      <c r="D38" s="16">
        <v>5000</v>
      </c>
      <c r="E38" s="19">
        <v>300006</v>
      </c>
      <c r="F38" s="19">
        <f t="shared" si="6"/>
        <v>295006</v>
      </c>
      <c r="G38" s="11">
        <f t="shared" si="7"/>
        <v>59.001199999999997</v>
      </c>
      <c r="H38" s="11">
        <v>1</v>
      </c>
      <c r="I38" s="79"/>
    </row>
    <row r="39" spans="1:9" ht="24.75" customHeight="1" thickBot="1" x14ac:dyDescent="0.3">
      <c r="A39" s="52" t="s">
        <v>35</v>
      </c>
      <c r="B39" s="71"/>
      <c r="C39" s="16">
        <v>281438</v>
      </c>
      <c r="D39" s="16">
        <v>280000</v>
      </c>
      <c r="E39" s="19">
        <v>538754</v>
      </c>
      <c r="F39" s="19">
        <f t="shared" si="6"/>
        <v>258754</v>
      </c>
      <c r="G39" s="11">
        <f t="shared" si="7"/>
        <v>0.92412142857142854</v>
      </c>
      <c r="H39" s="11">
        <v>1</v>
      </c>
      <c r="I39" s="79"/>
    </row>
    <row r="40" spans="1:9" ht="34.5" customHeight="1" thickBot="1" x14ac:dyDescent="0.3">
      <c r="A40" s="52" t="s">
        <v>36</v>
      </c>
      <c r="B40" s="71"/>
      <c r="C40" s="16">
        <v>296039</v>
      </c>
      <c r="D40" s="16">
        <v>285800</v>
      </c>
      <c r="E40" s="19">
        <v>565728</v>
      </c>
      <c r="F40" s="19">
        <f t="shared" si="6"/>
        <v>279928</v>
      </c>
      <c r="G40" s="11">
        <f t="shared" si="7"/>
        <v>0.97945416375087468</v>
      </c>
      <c r="H40" s="11">
        <v>1</v>
      </c>
      <c r="I40" s="80"/>
    </row>
    <row r="41" spans="1:9" ht="15.75" thickBot="1" x14ac:dyDescent="0.3">
      <c r="A41" s="52" t="s">
        <v>37</v>
      </c>
      <c r="B41" s="71"/>
      <c r="C41" s="16">
        <v>699475</v>
      </c>
      <c r="D41" s="16">
        <v>699475</v>
      </c>
      <c r="E41" s="19">
        <v>699475</v>
      </c>
      <c r="F41" s="19">
        <f t="shared" si="6"/>
        <v>0</v>
      </c>
      <c r="G41" s="11">
        <f t="shared" si="7"/>
        <v>0</v>
      </c>
      <c r="H41" s="11">
        <v>0</v>
      </c>
      <c r="I41" s="18"/>
    </row>
    <row r="42" spans="1:9" ht="15.75" thickBot="1" x14ac:dyDescent="0.3">
      <c r="A42" s="52" t="s">
        <v>38</v>
      </c>
      <c r="B42" s="71"/>
      <c r="C42" s="15">
        <v>7952377</v>
      </c>
      <c r="D42" s="16">
        <v>7774000</v>
      </c>
      <c r="E42" s="19">
        <v>8111011</v>
      </c>
      <c r="F42" s="19">
        <f>E42-D42</f>
        <v>337011</v>
      </c>
      <c r="G42" s="11">
        <f t="shared" si="7"/>
        <v>4.3351041934653972E-2</v>
      </c>
      <c r="H42" s="11">
        <v>1</v>
      </c>
      <c r="I42" s="18"/>
    </row>
    <row r="43" spans="1:9" ht="26.25" thickBot="1" x14ac:dyDescent="0.3">
      <c r="A43" s="52" t="s">
        <v>39</v>
      </c>
      <c r="B43" s="71"/>
      <c r="C43" s="45">
        <v>0.49</v>
      </c>
      <c r="D43" s="43">
        <v>0.06</v>
      </c>
      <c r="E43" s="46">
        <v>3.7</v>
      </c>
      <c r="F43" s="9">
        <f>E43-D43</f>
        <v>3.64</v>
      </c>
      <c r="G43" s="11">
        <f t="shared" si="7"/>
        <v>60.666666666666671</v>
      </c>
      <c r="H43" s="11">
        <v>1</v>
      </c>
      <c r="I43" s="18" t="s">
        <v>63</v>
      </c>
    </row>
    <row r="44" spans="1:9" ht="64.5" thickBot="1" x14ac:dyDescent="0.3">
      <c r="A44" s="52" t="s">
        <v>61</v>
      </c>
      <c r="B44" s="71"/>
      <c r="C44" s="46">
        <v>1.4</v>
      </c>
      <c r="D44" s="43">
        <v>1.48</v>
      </c>
      <c r="E44" s="46">
        <v>1.81</v>
      </c>
      <c r="F44" s="19">
        <f>E44-D44</f>
        <v>0.33000000000000007</v>
      </c>
      <c r="G44" s="11">
        <f t="shared" si="7"/>
        <v>0.22297297297297303</v>
      </c>
      <c r="H44" s="11"/>
      <c r="I44" s="18" t="s">
        <v>68</v>
      </c>
    </row>
    <row r="45" spans="1:9" ht="15.75" thickBot="1" x14ac:dyDescent="0.3">
      <c r="A45" s="52" t="s">
        <v>40</v>
      </c>
      <c r="B45" s="71"/>
      <c r="C45" s="8">
        <v>19.760000000000002</v>
      </c>
      <c r="D45" s="8">
        <v>20.83</v>
      </c>
      <c r="E45" s="9">
        <v>20.420000000000002</v>
      </c>
      <c r="F45" s="19">
        <f t="shared" si="6"/>
        <v>-0.40999999999999659</v>
      </c>
      <c r="G45" s="11">
        <f t="shared" si="7"/>
        <v>-1.968314930388846E-2</v>
      </c>
      <c r="H45" s="11"/>
      <c r="I45" s="18"/>
    </row>
    <row r="46" spans="1:9" ht="26.25" thickBot="1" x14ac:dyDescent="0.3">
      <c r="A46" s="52" t="s">
        <v>47</v>
      </c>
      <c r="B46" s="71"/>
      <c r="C46" s="16">
        <v>-193428</v>
      </c>
      <c r="D46" s="16">
        <v>145000</v>
      </c>
      <c r="E46" s="19">
        <v>277665</v>
      </c>
      <c r="F46" s="19">
        <f t="shared" si="6"/>
        <v>132665</v>
      </c>
      <c r="G46" s="11">
        <f t="shared" si="7"/>
        <v>0.91493103448275859</v>
      </c>
      <c r="H46" s="11"/>
      <c r="I46" s="18" t="s">
        <v>64</v>
      </c>
    </row>
    <row r="47" spans="1:9" ht="26.25" customHeight="1" thickBot="1" x14ac:dyDescent="0.3">
      <c r="A47" s="72" t="s">
        <v>43</v>
      </c>
      <c r="B47" s="73"/>
      <c r="C47" s="16">
        <v>0</v>
      </c>
      <c r="D47" s="16">
        <v>0</v>
      </c>
      <c r="E47" s="19">
        <v>0</v>
      </c>
      <c r="F47" s="10">
        <f t="shared" si="6"/>
        <v>0</v>
      </c>
      <c r="G47" s="11">
        <v>0</v>
      </c>
      <c r="H47" s="11">
        <v>0</v>
      </c>
      <c r="I47" s="18"/>
    </row>
    <row r="48" spans="1:9" ht="51.75" customHeight="1" thickBot="1" x14ac:dyDescent="0.3">
      <c r="A48" s="52" t="s">
        <v>44</v>
      </c>
      <c r="B48" s="71"/>
      <c r="C48" s="15">
        <v>4115478</v>
      </c>
      <c r="D48" s="16">
        <v>4143000</v>
      </c>
      <c r="E48" s="19">
        <v>4436261</v>
      </c>
      <c r="F48" s="19">
        <f t="shared" si="6"/>
        <v>293261</v>
      </c>
      <c r="G48" s="11">
        <f t="shared" si="7"/>
        <v>7.0784697079411055E-2</v>
      </c>
      <c r="H48" s="11">
        <v>1</v>
      </c>
      <c r="I48" s="18"/>
    </row>
    <row r="49" spans="1:9" ht="37.5" customHeight="1" thickBot="1" x14ac:dyDescent="0.3">
      <c r="A49" s="81" t="s">
        <v>41</v>
      </c>
      <c r="B49" s="82"/>
      <c r="C49" s="15">
        <v>3964888</v>
      </c>
      <c r="D49" s="16">
        <v>4141300</v>
      </c>
      <c r="E49" s="22">
        <v>4269556</v>
      </c>
      <c r="F49" s="19">
        <f t="shared" si="6"/>
        <v>128256</v>
      </c>
      <c r="G49" s="11">
        <f t="shared" si="7"/>
        <v>3.0969985270325743E-2</v>
      </c>
      <c r="H49" s="11">
        <v>1</v>
      </c>
      <c r="I49" s="18"/>
    </row>
    <row r="50" spans="1:9" ht="26.25" customHeight="1" thickBot="1" x14ac:dyDescent="0.3">
      <c r="A50" s="81" t="s">
        <v>42</v>
      </c>
      <c r="B50" s="82"/>
      <c r="C50" s="15">
        <v>150590</v>
      </c>
      <c r="D50" s="16">
        <v>0</v>
      </c>
      <c r="E50" s="22">
        <v>166705</v>
      </c>
      <c r="F50" s="19">
        <f t="shared" si="6"/>
        <v>166705</v>
      </c>
      <c r="G50" s="11">
        <v>1</v>
      </c>
      <c r="H50" s="11">
        <v>1</v>
      </c>
      <c r="I50" s="18"/>
    </row>
    <row r="51" spans="1:9" ht="28.5" customHeight="1" thickBot="1" x14ac:dyDescent="0.3">
      <c r="A51" s="52" t="s">
        <v>10</v>
      </c>
      <c r="B51" s="71"/>
      <c r="C51" s="15">
        <f>SUM(C52:C55)</f>
        <v>3038</v>
      </c>
      <c r="D51" s="16">
        <v>482</v>
      </c>
      <c r="E51" s="19">
        <f>SUM(E52:E55)</f>
        <v>31292</v>
      </c>
      <c r="F51" s="9">
        <f t="shared" si="6"/>
        <v>30810</v>
      </c>
      <c r="G51" s="11">
        <f t="shared" ref="G51" si="8">F51/D51</f>
        <v>63.921161825726138</v>
      </c>
      <c r="H51" s="11">
        <v>0</v>
      </c>
      <c r="I51" s="18"/>
    </row>
    <row r="52" spans="1:9" ht="143.25" customHeight="1" thickBot="1" x14ac:dyDescent="0.3">
      <c r="A52" s="52" t="s">
        <v>58</v>
      </c>
      <c r="B52" s="71"/>
      <c r="C52" s="15">
        <v>3038</v>
      </c>
      <c r="D52" s="16"/>
      <c r="E52" s="19"/>
      <c r="F52" s="10"/>
      <c r="G52" s="11"/>
      <c r="H52" s="11"/>
      <c r="I52" s="18"/>
    </row>
    <row r="53" spans="1:9" ht="133.5" customHeight="1" thickBot="1" x14ac:dyDescent="0.3">
      <c r="A53" s="66" t="s">
        <v>65</v>
      </c>
      <c r="B53" s="67"/>
      <c r="C53" s="37"/>
      <c r="D53" s="38">
        <v>482</v>
      </c>
      <c r="E53" s="44">
        <v>31179</v>
      </c>
      <c r="F53" s="39">
        <f t="shared" si="6"/>
        <v>30697</v>
      </c>
      <c r="G53" s="40">
        <f>F53/D53</f>
        <v>63.686721991701248</v>
      </c>
      <c r="H53" s="40"/>
      <c r="I53" s="47"/>
    </row>
    <row r="54" spans="1:9" ht="58.5" customHeight="1" thickBot="1" x14ac:dyDescent="0.3">
      <c r="A54" s="52" t="s">
        <v>46</v>
      </c>
      <c r="B54" s="53"/>
      <c r="C54" s="36">
        <v>0</v>
      </c>
      <c r="D54" s="36">
        <v>0</v>
      </c>
      <c r="E54" s="35">
        <v>113</v>
      </c>
      <c r="F54" s="35">
        <f>E54-D54</f>
        <v>113</v>
      </c>
      <c r="G54" s="34">
        <v>0</v>
      </c>
      <c r="H54" s="34"/>
      <c r="I54" s="48"/>
    </row>
    <row r="56" spans="1:9" x14ac:dyDescent="0.25">
      <c r="A56" s="1" t="s">
        <v>51</v>
      </c>
      <c r="B56" s="1"/>
      <c r="I56" s="4" t="s">
        <v>57</v>
      </c>
    </row>
    <row r="57" spans="1:9" x14ac:dyDescent="0.25">
      <c r="A57" s="1" t="s">
        <v>52</v>
      </c>
      <c r="B57" s="1"/>
    </row>
    <row r="58" spans="1:9" x14ac:dyDescent="0.25">
      <c r="A58" s="1" t="s">
        <v>53</v>
      </c>
      <c r="B58" s="1"/>
    </row>
    <row r="60" spans="1:9" ht="16.5" customHeight="1" x14ac:dyDescent="0.25">
      <c r="A60" s="1"/>
      <c r="B60" s="1"/>
      <c r="C60" s="1"/>
      <c r="D60" s="1"/>
      <c r="E60" s="1"/>
      <c r="F60" s="1"/>
      <c r="G60" s="1"/>
      <c r="H60" s="6"/>
    </row>
  </sheetData>
  <mergeCells count="46">
    <mergeCell ref="A44:B44"/>
    <mergeCell ref="A16:B16"/>
    <mergeCell ref="A33:B33"/>
    <mergeCell ref="I37:I40"/>
    <mergeCell ref="A52:B52"/>
    <mergeCell ref="A53:B53"/>
    <mergeCell ref="A48:B48"/>
    <mergeCell ref="A46:B46"/>
    <mergeCell ref="A47:B47"/>
    <mergeCell ref="A49:B49"/>
    <mergeCell ref="A50:B50"/>
    <mergeCell ref="A51:B51"/>
    <mergeCell ref="A40:B40"/>
    <mergeCell ref="A41:B41"/>
    <mergeCell ref="A42:B42"/>
    <mergeCell ref="A43:B43"/>
    <mergeCell ref="A45:B45"/>
    <mergeCell ref="A36:B36"/>
    <mergeCell ref="A37:B37"/>
    <mergeCell ref="A38:B38"/>
    <mergeCell ref="A39:B39"/>
    <mergeCell ref="A17:B17"/>
    <mergeCell ref="A30:B30"/>
    <mergeCell ref="A31:B31"/>
    <mergeCell ref="A32:B32"/>
    <mergeCell ref="A29:B29"/>
    <mergeCell ref="A28:B28"/>
    <mergeCell ref="A19:B19"/>
    <mergeCell ref="A25:B25"/>
    <mergeCell ref="A18:B18"/>
    <mergeCell ref="A54:B54"/>
    <mergeCell ref="A6:I6"/>
    <mergeCell ref="C8:I8"/>
    <mergeCell ref="C9:I9"/>
    <mergeCell ref="A11:I11"/>
    <mergeCell ref="A26:I26"/>
    <mergeCell ref="A34:I34"/>
    <mergeCell ref="A35:I35"/>
    <mergeCell ref="A27:I27"/>
    <mergeCell ref="A20:B20"/>
    <mergeCell ref="A21:A22"/>
    <mergeCell ref="A23:A24"/>
    <mergeCell ref="A15:B15"/>
    <mergeCell ref="A14:B14"/>
    <mergeCell ref="A13:B13"/>
    <mergeCell ref="A12:B12"/>
  </mergeCells>
  <printOptions horizontalCentered="1"/>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Sheet1</vt:lpstr>
      <vt:lpstr>Sheet2</vt:lpstr>
      <vt:lpstr>Sheet3</vt:lpstr>
      <vt:lpstr>Sheet1!Drukas_apgabals</vt:lpstr>
      <vt:lpstr>Sheet1!Drukāt_virsrakstus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2021-06-16T05:09:07Z</dcterms:created>
  <dcterms:modified xsi:type="dcterms:W3CDTF">2022-12-22T15:31:14Z</dcterms:modified>
</cp:coreProperties>
</file>