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filterPrivacy="1" defaultThemeVersion="124226"/>
  <xr:revisionPtr revIDLastSave="0" documentId="8_{15600C8E-A183-4603-9158-37F80877308E}"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Sheet3" sheetId="3" r:id="rId3"/>
  </sheets>
  <definedNames>
    <definedName name="_xlnm.Print_Area" localSheetId="0">Sheet1!$A$1:$I$61</definedName>
    <definedName name="_xlnm.Print_Titles" localSheetId="0">Sheet1!$12:$12</definedName>
  </definedNames>
  <calcPr calcId="191029"/>
</workbook>
</file>

<file path=xl/calcChain.xml><?xml version="1.0" encoding="utf-8"?>
<calcChain xmlns="http://schemas.openxmlformats.org/spreadsheetml/2006/main">
  <c r="G33" i="1" l="1"/>
  <c r="F48" i="1"/>
  <c r="G48" i="1" s="1"/>
  <c r="F44" i="1" l="1"/>
  <c r="G44" i="1" s="1"/>
  <c r="F16" i="1"/>
  <c r="G16" i="1" s="1"/>
  <c r="F55" i="1" l="1"/>
  <c r="F46" i="1"/>
  <c r="G46" i="1" s="1"/>
  <c r="F54" i="1"/>
  <c r="G54" i="1" s="1"/>
  <c r="F51" i="1"/>
  <c r="F50" i="1"/>
  <c r="G50" i="1" s="1"/>
  <c r="F47" i="1"/>
  <c r="F45" i="1"/>
  <c r="G45" i="1" s="1"/>
  <c r="F43" i="1"/>
  <c r="G43" i="1" s="1"/>
  <c r="F42" i="1"/>
  <c r="G42" i="1" s="1"/>
  <c r="F41" i="1"/>
  <c r="G41" i="1" s="1"/>
  <c r="F40" i="1"/>
  <c r="G40" i="1" s="1"/>
  <c r="F39" i="1"/>
  <c r="G39" i="1" s="1"/>
  <c r="F38" i="1"/>
  <c r="G38" i="1" s="1"/>
  <c r="F37" i="1"/>
  <c r="G37" i="1" s="1"/>
  <c r="F33" i="1"/>
  <c r="F32" i="1"/>
  <c r="G32" i="1" s="1"/>
  <c r="F31" i="1"/>
  <c r="G31" i="1" s="1"/>
  <c r="F30" i="1"/>
  <c r="G30" i="1" s="1"/>
  <c r="F29" i="1"/>
  <c r="G29" i="1" s="1"/>
  <c r="F52" i="1" l="1"/>
  <c r="G52" i="1" s="1"/>
  <c r="F49" i="1"/>
  <c r="G49" i="1" s="1"/>
  <c r="F24" i="1"/>
  <c r="G24" i="1" s="1"/>
  <c r="F23" i="1"/>
  <c r="G23" i="1" s="1"/>
  <c r="F22" i="1"/>
  <c r="G22" i="1" s="1"/>
  <c r="F21" i="1"/>
  <c r="G21" i="1" s="1"/>
  <c r="F25" i="1" l="1"/>
  <c r="G25" i="1" s="1"/>
  <c r="F19" i="1"/>
  <c r="G19" i="1" s="1"/>
  <c r="F15" i="1"/>
  <c r="G15" i="1" s="1"/>
  <c r="F17" i="1"/>
  <c r="G17" i="1" s="1"/>
  <c r="F18" i="1"/>
  <c r="G18" i="1" s="1"/>
  <c r="F13" i="1" l="1"/>
  <c r="G13" i="1" s="1"/>
</calcChain>
</file>

<file path=xl/sharedStrings.xml><?xml version="1.0" encoding="utf-8"?>
<sst xmlns="http://schemas.openxmlformats.org/spreadsheetml/2006/main" count="146" uniqueCount="106">
  <si>
    <t>Finanšu mērķi</t>
  </si>
  <si>
    <t>Rādītāji</t>
  </si>
  <si>
    <t>Finanšu rādītāji</t>
  </si>
  <si>
    <t>Nefinanšu mērķi</t>
  </si>
  <si>
    <t>Novirze  no plānotā, %</t>
  </si>
  <si>
    <t>Mērķis</t>
  </si>
  <si>
    <t>Informācija par kapitālsabiedrības darbības rezultātiem</t>
  </si>
  <si>
    <t>Kapitālsabiedrības nosaukums:</t>
  </si>
  <si>
    <t>Novirze  no plānotā</t>
  </si>
  <si>
    <t>Pārskata gads:</t>
  </si>
  <si>
    <t>Ar Ministru kabineta lēmumu atstātās peļņas daļas izlietojums kopā, EUR</t>
  </si>
  <si>
    <t>Pielikums</t>
  </si>
  <si>
    <t>Ministru kabineta</t>
  </si>
  <si>
    <t>2016. gada 9. februāra</t>
  </si>
  <si>
    <t>noteikumiem Nr.  95</t>
  </si>
  <si>
    <t>Valdes skaidrojums par novirzēm. Atsevišķi iekļaujama Covid-19 un valsts atbalsta ietekme, ja attiecināms.</t>
  </si>
  <si>
    <t>Kopējais stacionāro gultu skaits  (perioda (gada) beigās)</t>
  </si>
  <si>
    <t>Praktizējošo ārstu (bez zobārstiem un rezidentiem) un praktizējošo māsu skaita attiecība</t>
  </si>
  <si>
    <t>Iestādē strādājošo ārstniecības personu vecuma grupā 25-40 gadiem īpatsvars no kopējā iestādē strādājošo ārstniecības personu skaita, %</t>
  </si>
  <si>
    <t>Vidējais ārstēšanās ilgums, dienas</t>
  </si>
  <si>
    <t>Gultu noslodze, %</t>
  </si>
  <si>
    <t>Kopējās likviditātes rādītājs</t>
  </si>
  <si>
    <t>Kapitāla struktūra (saistības pret pašu kapitālu), %</t>
  </si>
  <si>
    <t>Uz mājām izrakstīto pacientu, kuri atkārtoti hospitalizēti tajā pašā vai nākamajā dienā (neieskaitot pacientus, kuriem nākamā hospitalizācija ir aprūpe vai rehabilitācija), skaits un īpatsvars, %</t>
  </si>
  <si>
    <t>Ārstniecības personu īpatsvars, kas attiecīgajā periodā veic virsstundu darbu , no kopējā iestādē strādājošo ārstniecības personu skaita %</t>
  </si>
  <si>
    <t>ārsti</t>
  </si>
  <si>
    <t>māsas</t>
  </si>
  <si>
    <t>Vidējais nostrādāto virsstundu skaits  uz vienu ārstniecības personu, kas attiecīgajā periodā veic virsstundu darbu</t>
  </si>
  <si>
    <t>Letalitāte stacionārā, %</t>
  </si>
  <si>
    <t>Neto apgrozījums, EUR</t>
  </si>
  <si>
    <t>Peļņa vai zaudējumi, EUR</t>
  </si>
  <si>
    <t>Bruto peļņa vai zaudējumi, EUR</t>
  </si>
  <si>
    <t>Peļņa pirms procentu maksājumiem, nodokļiem, nolietojuma un amortizācijas atskaitījumiem (EBITDA), EUR</t>
  </si>
  <si>
    <t>Pamatkapitāls, EUR</t>
  </si>
  <si>
    <t>Pašu kapitāls, EUR</t>
  </si>
  <si>
    <t>Pašu kapitāla atdeve (ROE), %</t>
  </si>
  <si>
    <t>Saistību īpatsvars bilancē, %</t>
  </si>
  <si>
    <t>Ieņēmumi no valsts apmaksātiem veselības aprūpes pakalpojumiem, EUR</t>
  </si>
  <si>
    <t>Ieņēmumi no valsts atbalsta maksājumiem Covid-19 ietekmes mazināšanai, EUR</t>
  </si>
  <si>
    <t>Valsts budžetā iemaksātās dividendes pārskata periodā, EUR</t>
  </si>
  <si>
    <r>
      <t xml:space="preserve">No valsts un pašvaldību budžeta tieši vai netieši </t>
    </r>
    <r>
      <rPr>
        <u/>
        <sz val="10"/>
        <color theme="1"/>
        <rFont val="Times New Roman"/>
        <family val="1"/>
        <charset val="186"/>
      </rPr>
      <t>saņemtā finansējuma izlietojums</t>
    </r>
    <r>
      <rPr>
        <sz val="10"/>
        <color theme="1"/>
        <rFont val="Times New Roman"/>
        <family val="1"/>
        <charset val="186"/>
      </rPr>
      <t xml:space="preserve"> (dotācijas, maksa par pakalpojumiem un citi finanšu līdzekļi) kopā, EUR, t.sk.</t>
    </r>
  </si>
  <si>
    <t>VSIA "Piejūras slimnīca"</t>
  </si>
  <si>
    <t>Nacionālā veselības dienesta veiktie ieturējumi un ārstniecības iestādes samaksātie līgumsodi par nepamatoti saņemtajiem maksājumiem (vai uzrādītajiem pakalpojumiem), EUR</t>
  </si>
  <si>
    <t>Pamatdarbības neto naudas plūsma, EUR</t>
  </si>
  <si>
    <t>Investīciju plāna izpilde, EUR</t>
  </si>
  <si>
    <t>Tālrunis: 63434709</t>
  </si>
  <si>
    <t>E-pasts: ilga.egliena@lps.gov.lv</t>
  </si>
  <si>
    <t>Ārstēto pacientu skaits</t>
  </si>
  <si>
    <t>Kopējais likviditātes rādītājs</t>
  </si>
  <si>
    <t>Novirze skaidrojama ar Covid-19 ietekmi un valsts sniegto atbalstu ārkārtas situācijā.</t>
  </si>
  <si>
    <t xml:space="preserve">Pamatojoties uz Ministru kabineta 2020.gada 11.decembra rīkojumu Nr.764 “Par valstij dividendēs izmaksājamo valsts sabiedrības ar ierobežotu atbildību “Piejūras slimnīca” peļņas daļu”, noteikts, ka Sabiedrības 2020.gada peļņas daļa  31 179,2 euro apmērā tiek atstāta Sabiedrības rīcībā un tiek ieguldīta kapitālsabiedrības attīstībā, piesaistot to Latvijas-Lietuvas pārrobežu projektam “Sensorie dārzi sociāli neaizsargāto grupu iekļaušanai sabiedrībā LAT-LIT teritorijā un Stratēģijā plānotā Sabiedrības stacionāra uzņemšanas un observācijas nodaļas renovācijas projekta realizēšanai.  </t>
  </si>
  <si>
    <t>Fakts iepriekšējā gadā (2021)</t>
  </si>
  <si>
    <t>Plānotais pārskata gadā (2022)</t>
  </si>
  <si>
    <t>Fakts pārskata gadā (2022)</t>
  </si>
  <si>
    <t>20/48</t>
  </si>
  <si>
    <t>15/47</t>
  </si>
  <si>
    <t>Likviditātes rādītāja novirze no plānotā skaidrojama ar novirzi investīciju plāna izpildē, jo pārcelta uzņemšanas nodaļas renovācijas projekta izpilde uz nākamo pārskata periodu straujās  celtniecības izmaksu pieauguma dēļ, kā arī saņemtā valsts atbalsta Covid-19 seku un energoresursu sadārdzinājuma novēršanai.</t>
  </si>
  <si>
    <t>Novirze no plānotā skaidrojama ar valsts sniegto atbalstu Covid-19 ietekmes un energoresursu izmaksu pieauguma ietekmes mazināšanai.</t>
  </si>
  <si>
    <t>11
1.5 %</t>
  </si>
  <si>
    <t xml:space="preserve">Pacientu ar šizofrēniju, šizotipiskiem traucējumiem vai murgiem neatliekama atkārtota stacionēšana 30 dienu laikā tajā pašā stacionārajā ārstniecības iestādē, skaits </t>
  </si>
  <si>
    <t>Pamatojoties uz  Ministru kabineta 2022.gada 25.janvāra noteikumiem Nr.72 “Kārtība, kādā tiek prognozēti, noteikti un veikti maksājumi par valsts kapitāla izmantošanu”,  ņemot vērā Ministru kabineta 2020.gada 11.decembra rīkojumu Nr.764 “Par valstij dividendēs izmaksājamo valsts sabiedrības ar ierobežotu atbildību “Piejūras slimnīca” peļņas daļu”, noteikts, ka Sabiedrības 2021.gada peļņas daļa - 192 003,84 euro jeb 64% no neto peļņas, tiek atstāta Sabiedrības rīcībā, to novirzot:
1.Sabiedrības stratēģijā plānotajam Latvijas-Lietuvas pārrobežu projektam “Sensorie dārzi sociāli neaizsargāto grupu iekļaušanai sabiedrībā LAT-LIT teritorijā” - 20 500 euro;
2.Sabiedrības stratēģijā iekļautajai ēku un būvju renovācijai Sabiedrības stacionāra uzņemšanas un observācijas nodaļas renovācijas projekta realizēšanai - 171 503.84 euro.
3. Sabiedrības peļņas daļa - 108 002,16 euro jeb 36% no neto peļņas tiek novirzīta iepriekšējos gados uzkrāto zaudējumu segšanai.</t>
  </si>
  <si>
    <t>Būtiska "Force majeure"ietekme, EUR (vai attiecīgā mērvienība) un % no  Novirzesno plānotā, var būt gan ar + gan - zīmi</t>
  </si>
  <si>
    <r>
      <t xml:space="preserve">No valsts un pašvaldību budžeta tieši vai netieši </t>
    </r>
    <r>
      <rPr>
        <u/>
        <sz val="10"/>
        <rFont val="Times New Roman"/>
        <family val="1"/>
        <charset val="186"/>
      </rPr>
      <t>saņemtais finansējums</t>
    </r>
    <r>
      <rPr>
        <sz val="10"/>
        <rFont val="Times New Roman"/>
        <family val="1"/>
        <charset val="186"/>
      </rPr>
      <t xml:space="preserve"> (dotācijas, maksa par pakalpojumiem un citi finanšu līdzekļi) kopā, EUR</t>
    </r>
  </si>
  <si>
    <t>0 un 0%</t>
  </si>
  <si>
    <t>30
2.0 %</t>
  </si>
  <si>
    <t>-19
-0.5 %</t>
  </si>
  <si>
    <t>18/50</t>
  </si>
  <si>
    <t>-3 /
-3</t>
  </si>
  <si>
    <t>Kopējā naudas plūsma, EUR</t>
  </si>
  <si>
    <t>- 37 %
- 6 %</t>
  </si>
  <si>
    <t>-17% / 
-6%</t>
  </si>
  <si>
    <t>Novirze no plānotā saistīta ar to, ka 2022.gadā darbu slimnīcā uzteikuši vairāki ārsti stažieri, kuri aizpildīja esošās dežūrārstu vakances, tādējādi samazinot ārstu un māsu skaita proporciju.</t>
  </si>
  <si>
    <t>2022.gadā jūtama Covid-19 pandēmijas un ar to saistīto ierobežojumu ietekme uz vispārējo pacientu veselības stāvokli un slimību saasinājumu.</t>
  </si>
  <si>
    <t>Novirze no plānotā saistīta ar to, ka 2022.gadā darbu slimnīcā uzteikuši vairāki ārsti stažieri, samazinot Slimnīcas ārstu kopējo skaitu, tādējādi palielinot nostrādāto virsstundu skaitu uz vienu ārstu.</t>
  </si>
  <si>
    <t>Novirze skaidrojama ar Covid-19 izplatības ietekmi, jo ārstniecības personu darbnespējas dēļ bija nepieciešams aizvietot slimojošos kolēģus.</t>
  </si>
  <si>
    <t>Novirze skaidrojama ar ārstēto pacientu skaita palielināšanos, kas savukārt samazināja rādītāja procentuālo vērtību.</t>
  </si>
  <si>
    <t>5 
 0.6 %</t>
  </si>
  <si>
    <t>Novirze no plānotā saistīta ar to, ka 2022.gadā darbu slimnīcā uzteikuši vairāki ārsti stažieri, kuri aizpildīja esošās dežūrārstu vakances, tādējādi palielinot ārstu īpatsvaru, kuri veic virsstundu darbu, salīdzinot ar izpildi 2021. gadā. 2022.gadam virsstundu darbu veicošais un dežūras nodrošinošais ārstu īpatsvars - 52 % tika plānots, jo Stratēgijas plānošanas laikā Slimnīcā vēl nebija uzsākuši darbu ārsti stažieri.</t>
  </si>
  <si>
    <t>Novirze skaidrojama ar to, ka pretēji Stratēģijā 2022.gadam plānotajam, Slimnīcas personāls papildināts ar vairākiem ārstiem stažieriem un jaunajiem funkcionāliem speciālistiem, kā rezultātā ārstniecības personu vecuma grupā 25-40 gadiem īpasvars ir ievērojami paaugstinājies.</t>
  </si>
  <si>
    <t>Likviditātes rādītāja novirze no plānotā skaidrojama ar novirzi investīciju plāna izpildē, jo pārcelta uzņemšanas nodaļas renovācijas projekta izpilde uz nākamiem pārskata periodiem straujā celtniecības izmaksu pieauguma dēļ, kā arī saņemtā valsts atbalsta Covid-19 seku novēršanai un energoresursu  cenu pieauguma dēļ.</t>
  </si>
  <si>
    <t xml:space="preserve">Investīciju plāna pārpilde, salīdzinot ar Stratēģijā 2022.gadam plānoto,skaidrojama ar to, ka Slimnīca 2022. gadā iegādājās dīzeļģeneratoru elektroenerģijas apgādes pārrāvumu ietekmes novēršanai. </t>
  </si>
  <si>
    <t>0.23 un 26 %</t>
  </si>
  <si>
    <t xml:space="preserve">Novirze no Stratēģijā plānotā skaidrojama ar saņemto valsts atbalstu Covid-19 ietekmes un energoresursu cenu pieauguma ietekmes mazināšanai. Slimnīca saņēmusi maksājumus gatavības režīma nodrošināsanai un kompensāciju piemaksām pie atlīdzības par darbu Covid apstākļos, energoresursu un pacientu ēdināšanas izmaksu pieaugumam, kas kopā ir  225,5 tūkstoši EUR. 2022.gadā arī palielināts finansējums pakalpojumu sniegšanai, kas tika paredzēts algu palielināšanai ārstniecības personām. Papildus tam Slimnīca veica pasākumus zaudējumu un finanšu risku novēršanai, samazinot izdevumus līdz minimumam.  </t>
  </si>
  <si>
    <t>Sagatavošanas datums: 18.05.2023</t>
  </si>
  <si>
    <t>COVID-19 pandēmijas ietekmē, kad uz laiku tika samazināts vai pilnībā paralizēts darbs stacionārā, pacientu plūsma tika samazināta, kas arī 2022.gadā būtiski ietekmēja šo rādītāju. Rādītāja samazinājums vērtējams kā pozitīvs rezultāts.</t>
  </si>
  <si>
    <t>Novirze no plānotā skaidrojama ar māsu skaita samazināšanos, salīdzinot ar Stratēģijā plānoto.</t>
  </si>
  <si>
    <t xml:space="preserve">  Ārstēto pacientu skaita palielināšanās 2022. gadā salīdzinot ar 2022. gadam budžetā plānoto, skaidrojama ar Covid-19 radītās situācijas ietekmes mazināšanos, kā arī Krievijas karadarbības Ukrainā ietekmes uz garīgo veselību dēļ.</t>
  </si>
  <si>
    <t>Novirze no Stratēģijā plānotā skaidrojama ar valsts sniegto atbalstu Covid-19 ietekmes mazināšanai 2021.gadā. 
2022. gadā netika realizēts Slimnīcas stacionāra uzņemšanas un observācijas nodaļas (ēka ar kadastra Nr.17000400213-022)  renovācijas projekts pieaugušo būvniecības izmaksu dēļ, jo prognozējamās izmaksas tuvojās 500000 EUR. Projekta realizācija tiek pārcelta uz nākamajiem periodiem. 
2022. gadā nodaļas ēkai ar kadastra Nr.17000400213-022 tika renovēts jumts par 83 705 EUR.</t>
  </si>
  <si>
    <t>100 260 EUR un 26 %</t>
  </si>
  <si>
    <t>Būtiska "Force majeure"ietekme, EUR (vai attiecīgā mērvienība) un % no  Novirzes no plānotā, var būt gan ar + gan - zīmi</t>
  </si>
  <si>
    <t>100 260 EUR un 32 %</t>
  </si>
  <si>
    <t>-19 pacienti un -100 %</t>
  </si>
  <si>
    <t>11 pacienti un 100 %</t>
  </si>
  <si>
    <t>+35 pacienti un 28 %</t>
  </si>
  <si>
    <t>5.8 stundas un 100 %</t>
  </si>
  <si>
    <t>225 500 EUR un 24 %</t>
  </si>
  <si>
    <t>100 260 EUR un 42 %</t>
  </si>
  <si>
    <t>100 260 EUR un 31 %</t>
  </si>
  <si>
    <t>3.81 un 100%</t>
  </si>
  <si>
    <t>171 504 EUR un 91 %</t>
  </si>
  <si>
    <t>100 260 EUR un 15 %</t>
  </si>
  <si>
    <t>27 464 EUR un 100 %</t>
  </si>
  <si>
    <t>Sagatavotājs: Egliena</t>
  </si>
  <si>
    <t xml:space="preserve">Gada darbības rezultāta novirzi no plānotā ietekmēja valsts sniegtais atbalsts Covid-19 radīto seku novēršanai un energoresursu izmaksu pieauguma kompensācijai. Papildus ienākumu palielinājumam Slimnīca rūpīgi izskatīja izdevumu samazināšanas iespējas, izvērtējot piemaksu apjomu par papildus veicamo darbu prombūtnē esošo darbinieku aizvietošanai, energoresursu un citu izdevumu taupīšanai. </t>
  </si>
  <si>
    <t>Pamatdarbības neto naudas plūsmas novirze no plānotā skaidrojama ar saņemto valsts atbalstu Covid-19 izraisīto seku novēršanai un energoresursu cenu pieauguma kompensācijai, kā arī Slimnīcas veiktie taupības pasākumi.</t>
  </si>
  <si>
    <t xml:space="preserve">Novirze 654936 EUR no Stratēģijā plānotā veidojusies no 2021. gada (+337011 EUR) un 2022. gada (+ 317925 EUR) saimnieciskās darbības rezultāta, kura pieaugums skaidrojams ar papildus finansējuma piešķiršanu Covid-19 ietekmes mazināšanai, kā arī kompensācijas energoresursu un pacientu ēdināšanas izmaksu pieaugumam, un no taupības pasākumu ieviešanas Slimnīcā.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</si>
</sst>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9" x14ac:knownFonts="1">
    <font>
      <sz val="11"/>
      <color theme="1"/>
      <name val="Calibri"/>
      <family val="2"/>
      <scheme val="minor"/>
    </font>
    <font>
      <sz val="11"/>
      <color theme="1"/>
      <name val="Calibri"/>
      <family val="2"/>
      <scheme val="minor"/>
    </font>
    <font>
      <b/>
      <sz val="12"/>
      <color theme="1"/>
      <name val="Times New Roman"/>
      <family val="1"/>
      <charset val="186"/>
    </font>
    <font>
      <sz val="10"/>
      <color theme="1"/>
      <name val="Times New Roman"/>
      <family val="1"/>
      <charset val="186"/>
    </font>
    <font>
      <b/>
      <sz val="10"/>
      <color theme="1"/>
      <name val="Times New Roman"/>
      <family val="1"/>
      <charset val="186"/>
    </font>
    <font>
      <sz val="9"/>
      <color theme="1"/>
      <name val="Times New Roman"/>
      <family val="1"/>
      <charset val="186"/>
    </font>
    <font>
      <sz val="10"/>
      <color rgb="FF0070C0"/>
      <name val="Times New Roman"/>
      <family val="1"/>
      <charset val="186"/>
    </font>
    <font>
      <b/>
      <sz val="11"/>
      <color theme="1"/>
      <name val="Times New Roman"/>
      <family val="1"/>
      <charset val="186"/>
    </font>
    <font>
      <sz val="10"/>
      <name val="Times New Roman"/>
      <family val="1"/>
      <charset val="186"/>
    </font>
    <font>
      <u/>
      <sz val="10"/>
      <color theme="1"/>
      <name val="Times New Roman"/>
      <family val="1"/>
      <charset val="186"/>
    </font>
    <font>
      <b/>
      <sz val="14"/>
      <color theme="1"/>
      <name val="Times New Roman"/>
      <family val="1"/>
      <charset val="186"/>
    </font>
    <font>
      <sz val="11"/>
      <color theme="1"/>
      <name val="Times New Roman"/>
      <family val="1"/>
      <charset val="186"/>
    </font>
    <font>
      <sz val="11"/>
      <color rgb="FF000000"/>
      <name val="Times New Roman"/>
      <family val="1"/>
      <charset val="186"/>
    </font>
    <font>
      <i/>
      <sz val="10"/>
      <name val="Times New Roman"/>
      <family val="1"/>
      <charset val="186"/>
    </font>
    <font>
      <sz val="10"/>
      <color rgb="FFFF0000"/>
      <name val="Times New Roman"/>
      <family val="1"/>
      <charset val="186"/>
    </font>
    <font>
      <sz val="9"/>
      <name val="Times New Roman"/>
      <family val="1"/>
      <charset val="186"/>
    </font>
    <font>
      <sz val="9"/>
      <color rgb="FFFF0000"/>
      <name val="Times New Roman"/>
      <family val="1"/>
      <charset val="186"/>
    </font>
    <font>
      <u/>
      <sz val="10"/>
      <name val="Times New Roman"/>
      <family val="1"/>
      <charset val="186"/>
    </font>
    <font>
      <sz val="8"/>
      <name val="Calibri"/>
      <family val="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98">
    <xf numFmtId="0" fontId="0" fillId="0" borderId="0" xfId="0"/>
    <xf numFmtId="0" fontId="3" fillId="0" borderId="0" xfId="0" applyFont="1" applyAlignment="1">
      <alignment vertical="center" wrapText="1"/>
    </xf>
    <xf numFmtId="0" fontId="5" fillId="2" borderId="1" xfId="0" applyFont="1" applyFill="1" applyBorder="1" applyAlignment="1">
      <alignment horizontal="center" vertical="center" wrapText="1"/>
    </xf>
    <xf numFmtId="0" fontId="0" fillId="0" borderId="0" xfId="0" applyAlignment="1">
      <alignment horizontal="center" vertical="center"/>
    </xf>
    <xf numFmtId="0" fontId="3" fillId="0" borderId="0" xfId="0" applyFont="1"/>
    <xf numFmtId="0" fontId="7" fillId="0" borderId="0" xfId="0" applyFont="1" applyAlignment="1">
      <alignment horizontal="center" wrapText="1"/>
    </xf>
    <xf numFmtId="0" fontId="3" fillId="0" borderId="0" xfId="0" applyFont="1" applyAlignment="1">
      <alignment horizontal="left" vertical="center" wrapText="1"/>
    </xf>
    <xf numFmtId="0" fontId="0" fillId="0" borderId="0" xfId="0" applyAlignment="1">
      <alignment horizontal="center"/>
    </xf>
    <xf numFmtId="4" fontId="3" fillId="2" borderId="5" xfId="0" applyNumberFormat="1" applyFont="1" applyFill="1" applyBorder="1" applyAlignment="1">
      <alignment horizontal="center" vertical="center" wrapText="1"/>
    </xf>
    <xf numFmtId="4"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9" fontId="3" fillId="0" borderId="5" xfId="1" applyFont="1" applyBorder="1" applyAlignment="1">
      <alignment horizontal="center" vertical="center" wrapText="1"/>
    </xf>
    <xf numFmtId="9" fontId="3" fillId="0" borderId="4" xfId="1" applyFont="1" applyBorder="1" applyAlignment="1">
      <alignment horizontal="center" vertical="center" wrapText="1"/>
    </xf>
    <xf numFmtId="0" fontId="11" fillId="0" borderId="0" xfId="0" applyFont="1" applyAlignment="1">
      <alignment horizontal="right"/>
    </xf>
    <xf numFmtId="0" fontId="12" fillId="0" borderId="0" xfId="0" applyFont="1" applyAlignment="1">
      <alignment horizontal="right" vertical="center"/>
    </xf>
    <xf numFmtId="3" fontId="3" fillId="2" borderId="4"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9" fontId="3" fillId="0" borderId="5" xfId="1" applyFont="1" applyFill="1" applyBorder="1" applyAlignment="1">
      <alignment horizontal="center" vertical="center" wrapText="1"/>
    </xf>
    <xf numFmtId="4" fontId="3" fillId="0" borderId="5" xfId="0" applyNumberFormat="1" applyFont="1" applyBorder="1" applyAlignment="1">
      <alignment vertical="center" wrapText="1"/>
    </xf>
    <xf numFmtId="3" fontId="3" fillId="0" borderId="5" xfId="0" applyNumberFormat="1" applyFont="1" applyBorder="1" applyAlignment="1">
      <alignment horizontal="center" vertical="center" wrapText="1"/>
    </xf>
    <xf numFmtId="0" fontId="13" fillId="0" borderId="12" xfId="0" applyFont="1" applyBorder="1" applyAlignment="1">
      <alignment horizontal="center" vertical="center" wrapText="1"/>
    </xf>
    <xf numFmtId="164" fontId="8" fillId="0" borderId="5"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4" fontId="8" fillId="0" borderId="5" xfId="0" applyNumberFormat="1" applyFont="1" applyBorder="1" applyAlignment="1">
      <alignment horizontal="center" vertical="center" wrapText="1"/>
    </xf>
    <xf numFmtId="4" fontId="8" fillId="0" borderId="4" xfId="0" applyNumberFormat="1" applyFont="1" applyBorder="1" applyAlignment="1">
      <alignment horizontal="center" vertical="center" wrapText="1"/>
    </xf>
    <xf numFmtId="9" fontId="8" fillId="0" borderId="5" xfId="1" applyFont="1" applyFill="1" applyBorder="1" applyAlignment="1">
      <alignment horizontal="center" vertical="center" wrapText="1"/>
    </xf>
    <xf numFmtId="4" fontId="8" fillId="0" borderId="5" xfId="0" applyNumberFormat="1" applyFont="1" applyBorder="1" applyAlignment="1">
      <alignment vertical="center" wrapText="1"/>
    </xf>
    <xf numFmtId="0" fontId="13" fillId="0" borderId="11" xfId="0" applyFont="1" applyBorder="1" applyAlignment="1">
      <alignment horizontal="center" vertical="center" wrapText="1"/>
    </xf>
    <xf numFmtId="0" fontId="13" fillId="0" borderId="13" xfId="0" applyFont="1" applyBorder="1" applyAlignment="1">
      <alignment horizontal="center" vertical="center" wrapText="1"/>
    </xf>
    <xf numFmtId="3" fontId="8" fillId="2" borderId="4" xfId="0" applyNumberFormat="1" applyFont="1" applyFill="1" applyBorder="1" applyAlignment="1">
      <alignment horizontal="center" vertical="center" wrapText="1"/>
    </xf>
    <xf numFmtId="9" fontId="8" fillId="0" borderId="4" xfId="1" applyFont="1" applyBorder="1" applyAlignment="1">
      <alignment horizontal="center" vertical="center" wrapText="1"/>
    </xf>
    <xf numFmtId="3" fontId="3" fillId="0" borderId="4" xfId="0" applyNumberFormat="1" applyFont="1" applyBorder="1" applyAlignment="1">
      <alignment horizontal="center" vertical="center" wrapText="1"/>
    </xf>
    <xf numFmtId="4" fontId="3" fillId="2" borderId="1" xfId="0" applyNumberFormat="1" applyFont="1" applyFill="1" applyBorder="1" applyAlignment="1">
      <alignment horizontal="center" vertical="center" wrapText="1"/>
    </xf>
    <xf numFmtId="4" fontId="3" fillId="0" borderId="1" xfId="0" applyNumberFormat="1" applyFont="1" applyBorder="1" applyAlignment="1">
      <alignment horizontal="center" vertical="center" wrapText="1"/>
    </xf>
    <xf numFmtId="9" fontId="3" fillId="0" borderId="1" xfId="1" applyFont="1" applyBorder="1" applyAlignment="1">
      <alignment horizontal="center" vertical="center" wrapText="1"/>
    </xf>
    <xf numFmtId="3" fontId="3" fillId="0" borderId="1" xfId="0" applyNumberFormat="1" applyFont="1" applyBorder="1" applyAlignment="1">
      <alignment horizontal="center" vertical="center" wrapText="1"/>
    </xf>
    <xf numFmtId="3" fontId="3" fillId="2" borderId="1" xfId="0" applyNumberFormat="1" applyFont="1" applyFill="1" applyBorder="1" applyAlignment="1">
      <alignment horizontal="center" vertical="center" wrapText="1"/>
    </xf>
    <xf numFmtId="3" fontId="3" fillId="2" borderId="8" xfId="0" applyNumberFormat="1" applyFont="1" applyFill="1" applyBorder="1" applyAlignment="1">
      <alignment horizontal="center" vertical="center" wrapText="1"/>
    </xf>
    <xf numFmtId="3" fontId="3" fillId="2" borderId="11" xfId="0" applyNumberFormat="1" applyFont="1" applyFill="1" applyBorder="1" applyAlignment="1">
      <alignment horizontal="center" vertical="center" wrapText="1"/>
    </xf>
    <xf numFmtId="0" fontId="11" fillId="0" borderId="0" xfId="0" applyFont="1"/>
    <xf numFmtId="3" fontId="8" fillId="0" borderId="4" xfId="0" applyNumberFormat="1" applyFont="1" applyBorder="1" applyAlignment="1">
      <alignment horizontal="center" vertical="center" wrapText="1"/>
    </xf>
    <xf numFmtId="2" fontId="8" fillId="0" borderId="5" xfId="0" applyNumberFormat="1" applyFont="1" applyBorder="1" applyAlignment="1">
      <alignment horizontal="center" vertical="center" wrapText="1"/>
    </xf>
    <xf numFmtId="2" fontId="3" fillId="0" borderId="4" xfId="0" applyNumberFormat="1" applyFont="1" applyBorder="1" applyAlignment="1">
      <alignment horizontal="center" vertical="center" wrapText="1"/>
    </xf>
    <xf numFmtId="2" fontId="3" fillId="0" borderId="5" xfId="0" applyNumberFormat="1" applyFont="1" applyBorder="1" applyAlignment="1">
      <alignment horizontal="center" vertical="center" wrapText="1"/>
    </xf>
    <xf numFmtId="4" fontId="3" fillId="0" borderId="11" xfId="0" applyNumberFormat="1" applyFont="1" applyBorder="1" applyAlignment="1">
      <alignment vertical="center" wrapText="1"/>
    </xf>
    <xf numFmtId="4" fontId="3" fillId="0" borderId="1" xfId="0" applyNumberFormat="1" applyFont="1" applyBorder="1" applyAlignment="1">
      <alignment vertical="center" wrapText="1"/>
    </xf>
    <xf numFmtId="9" fontId="6" fillId="0" borderId="5" xfId="1" applyFont="1" applyFill="1" applyBorder="1" applyAlignment="1">
      <alignment horizontal="center" vertical="center" wrapText="1"/>
    </xf>
    <xf numFmtId="0" fontId="13" fillId="0" borderId="8" xfId="0" applyFont="1" applyBorder="1" applyAlignment="1">
      <alignment horizontal="center" vertical="center"/>
    </xf>
    <xf numFmtId="164" fontId="8" fillId="0" borderId="4" xfId="0" applyNumberFormat="1" applyFont="1" applyBorder="1" applyAlignment="1">
      <alignment horizontal="center" vertical="center" wrapText="1"/>
    </xf>
    <xf numFmtId="4" fontId="14" fillId="0" borderId="5" xfId="0" applyNumberFormat="1" applyFont="1" applyBorder="1" applyAlignment="1">
      <alignment vertical="center" wrapText="1"/>
    </xf>
    <xf numFmtId="49" fontId="8" fillId="0" borderId="5"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xf numFmtId="49" fontId="3" fillId="0" borderId="5" xfId="1" applyNumberFormat="1" applyFont="1" applyFill="1" applyBorder="1" applyAlignment="1">
      <alignment horizontal="center" vertical="center" wrapText="1"/>
    </xf>
    <xf numFmtId="4" fontId="5" fillId="0" borderId="5" xfId="0" applyNumberFormat="1" applyFont="1" applyBorder="1" applyAlignment="1">
      <alignment vertical="center" wrapText="1"/>
    </xf>
    <xf numFmtId="4" fontId="15" fillId="0" borderId="5" xfId="0" applyNumberFormat="1" applyFont="1" applyBorder="1" applyAlignment="1">
      <alignment vertical="center" wrapText="1"/>
    </xf>
    <xf numFmtId="4" fontId="16" fillId="0" borderId="5" xfId="0" applyNumberFormat="1" applyFont="1" applyBorder="1" applyAlignment="1">
      <alignment vertical="center" wrapText="1"/>
    </xf>
    <xf numFmtId="164" fontId="3" fillId="0" borderId="5" xfId="0" applyNumberFormat="1" applyFont="1" applyBorder="1" applyAlignment="1">
      <alignment horizontal="center" vertical="center" wrapText="1"/>
    </xf>
    <xf numFmtId="164" fontId="3" fillId="2" borderId="1" xfId="0" applyNumberFormat="1" applyFont="1" applyFill="1" applyBorder="1" applyAlignment="1">
      <alignment horizontal="center" vertical="center" wrapText="1"/>
    </xf>
    <xf numFmtId="164" fontId="3" fillId="0" borderId="1"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4" fontId="15" fillId="0" borderId="5" xfId="0" applyNumberFormat="1" applyFont="1" applyBorder="1" applyAlignment="1">
      <alignment horizontal="left" vertical="center" wrapText="1"/>
    </xf>
    <xf numFmtId="49" fontId="8" fillId="0" borderId="5" xfId="1" applyNumberFormat="1" applyFont="1" applyFill="1" applyBorder="1" applyAlignment="1">
      <alignment horizontal="center" vertical="center" wrapText="1"/>
    </xf>
    <xf numFmtId="3" fontId="3" fillId="0" borderId="11" xfId="0" applyNumberFormat="1" applyFont="1" applyBorder="1" applyAlignment="1">
      <alignment horizontal="center" vertical="center" wrapText="1"/>
    </xf>
    <xf numFmtId="9" fontId="3" fillId="0" borderId="11" xfId="1" applyFont="1" applyFill="1" applyBorder="1" applyAlignment="1">
      <alignment horizontal="center" vertical="center" wrapText="1"/>
    </xf>
    <xf numFmtId="165" fontId="3" fillId="0" borderId="1" xfId="1" applyNumberFormat="1" applyFont="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7" fillId="0" borderId="0" xfId="0" applyFont="1" applyAlignment="1">
      <alignment horizontal="center" wrapText="1"/>
    </xf>
    <xf numFmtId="0" fontId="2" fillId="0" borderId="0" xfId="0" applyFont="1" applyAlignment="1">
      <alignment horizontal="left"/>
    </xf>
    <xf numFmtId="0" fontId="10" fillId="0" borderId="0" xfId="0" applyFont="1" applyAlignment="1">
      <alignment horizontal="left" inden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14" xfId="0" applyFont="1" applyBorder="1" applyAlignment="1">
      <alignment horizontal="left" vertical="center" wrapText="1"/>
    </xf>
    <xf numFmtId="0" fontId="8" fillId="0" borderId="10"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2" borderId="2"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0" borderId="6" xfId="0" applyFont="1" applyBorder="1" applyAlignment="1">
      <alignment horizontal="left" vertical="center" wrapText="1"/>
    </xf>
    <xf numFmtId="0" fontId="8" fillId="0" borderId="8" xfId="0" applyFont="1" applyBorder="1" applyAlignment="1">
      <alignment horizontal="left" vertical="center" wrapText="1"/>
    </xf>
    <xf numFmtId="0" fontId="3" fillId="0" borderId="2" xfId="0" applyFont="1" applyBorder="1" applyAlignment="1">
      <alignment horizontal="right" vertical="center" wrapText="1"/>
    </xf>
    <xf numFmtId="0" fontId="3" fillId="0" borderId="4" xfId="0" applyFont="1" applyBorder="1" applyAlignment="1">
      <alignment horizontal="right" vertical="center" wrapText="1"/>
    </xf>
    <xf numFmtId="4" fontId="8" fillId="0" borderId="15" xfId="0" applyNumberFormat="1" applyFont="1" applyBorder="1" applyAlignment="1">
      <alignment horizontal="left" vertical="center" wrapText="1"/>
    </xf>
    <xf numFmtId="4" fontId="8" fillId="0" borderId="16" xfId="0" applyNumberFormat="1" applyFont="1" applyBorder="1" applyAlignment="1">
      <alignment horizontal="left" vertical="center" wrapText="1"/>
    </xf>
    <xf numFmtId="4" fontId="8" fillId="0" borderId="17" xfId="0" applyNumberFormat="1" applyFont="1" applyBorder="1" applyAlignment="1">
      <alignment horizontal="left" vertical="center" wrapText="1"/>
    </xf>
  </cellXfs>
  <cellStyles count="2">
    <cellStyle name="Parasts" xfId="0" builtinId="0"/>
    <cellStyle name="Procenti"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9</xdr:col>
      <xdr:colOff>0</xdr:colOff>
      <xdr:row>58</xdr:row>
      <xdr:rowOff>70643</xdr:rowOff>
    </xdr:from>
    <xdr:ext cx="914400"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oneCellAnchor>
    <xdr:from>
      <xdr:col>9</xdr:col>
      <xdr:colOff>0</xdr:colOff>
      <xdr:row>58</xdr:row>
      <xdr:rowOff>70643</xdr:rowOff>
    </xdr:from>
    <xdr:ext cx="914400"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7083425" y="9206706"/>
          <a:ext cx="9144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rtlCol="0" anchor="t">
          <a:spAutoFit/>
        </a:bodyPr>
        <a:lstStyle/>
        <a:p>
          <a:endParaRPr lang="lv-LV" sz="1100"/>
        </a:p>
      </xdr:txBody>
    </xdr:sp>
    <xdr:clientData/>
  </xdr:one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61"/>
  <sheetViews>
    <sheetView tabSelected="1" zoomScale="130" zoomScaleNormal="130" workbookViewId="0">
      <selection activeCell="G33" sqref="G33"/>
    </sheetView>
  </sheetViews>
  <sheetFormatPr defaultRowHeight="15" x14ac:dyDescent="0.25"/>
  <cols>
    <col min="1" max="1" width="34.140625" customWidth="1"/>
    <col min="2" max="2" width="13.5703125" customWidth="1"/>
    <col min="3" max="3" width="8.85546875" style="7" customWidth="1"/>
    <col min="4" max="4" width="10.42578125" style="7" customWidth="1"/>
    <col min="5" max="5" width="10.140625" style="7" customWidth="1"/>
    <col min="6" max="6" width="9.42578125" style="7" customWidth="1"/>
    <col min="7" max="7" width="10.5703125" style="7" customWidth="1"/>
    <col min="8" max="8" width="24.140625" style="7" customWidth="1"/>
    <col min="9" max="9" width="49.42578125" customWidth="1"/>
  </cols>
  <sheetData>
    <row r="1" spans="1:9" x14ac:dyDescent="0.25">
      <c r="I1" s="14" t="s">
        <v>11</v>
      </c>
    </row>
    <row r="2" spans="1:9" x14ac:dyDescent="0.25">
      <c r="I2" s="14" t="s">
        <v>12</v>
      </c>
    </row>
    <row r="3" spans="1:9" x14ac:dyDescent="0.25">
      <c r="I3" s="14" t="s">
        <v>13</v>
      </c>
    </row>
    <row r="4" spans="1:9" x14ac:dyDescent="0.25">
      <c r="I4" s="14" t="s">
        <v>14</v>
      </c>
    </row>
    <row r="6" spans="1:9" ht="22.5" customHeight="1" x14ac:dyDescent="0.25">
      <c r="A6" s="70" t="s">
        <v>6</v>
      </c>
      <c r="B6" s="70"/>
      <c r="C6" s="70"/>
      <c r="D6" s="70"/>
      <c r="E6" s="70"/>
      <c r="F6" s="70"/>
      <c r="G6" s="70"/>
      <c r="H6" s="70"/>
      <c r="I6" s="70"/>
    </row>
    <row r="7" spans="1:9" ht="14.25" customHeight="1" x14ac:dyDescent="0.25">
      <c r="A7" s="5"/>
      <c r="B7" s="5"/>
      <c r="C7" s="5"/>
      <c r="D7" s="5"/>
      <c r="E7" s="5"/>
      <c r="F7" s="5"/>
      <c r="G7" s="5"/>
      <c r="H7" s="5"/>
      <c r="I7" s="5"/>
    </row>
    <row r="8" spans="1:9" ht="18" customHeight="1" x14ac:dyDescent="0.25">
      <c r="A8" s="13" t="s">
        <v>7</v>
      </c>
      <c r="B8" s="39"/>
      <c r="C8" s="71" t="s">
        <v>41</v>
      </c>
      <c r="D8" s="71"/>
      <c r="E8" s="71"/>
      <c r="F8" s="71"/>
      <c r="G8" s="71"/>
      <c r="H8" s="71"/>
      <c r="I8" s="71"/>
    </row>
    <row r="9" spans="1:9" ht="18.75" x14ac:dyDescent="0.3">
      <c r="A9" s="13" t="s">
        <v>9</v>
      </c>
      <c r="B9" s="13"/>
      <c r="C9" s="72">
        <v>2022</v>
      </c>
      <c r="D9" s="72"/>
      <c r="E9" s="72"/>
      <c r="F9" s="72"/>
      <c r="G9" s="72"/>
      <c r="H9" s="72"/>
      <c r="I9" s="72"/>
    </row>
    <row r="10" spans="1:9" ht="14.25" customHeight="1" thickBot="1" x14ac:dyDescent="0.3"/>
    <row r="11" spans="1:9" ht="16.5" thickBot="1" x14ac:dyDescent="0.3">
      <c r="A11" s="73" t="s">
        <v>3</v>
      </c>
      <c r="B11" s="74"/>
      <c r="C11" s="74"/>
      <c r="D11" s="74"/>
      <c r="E11" s="74"/>
      <c r="F11" s="74"/>
      <c r="G11" s="74"/>
      <c r="H11" s="74"/>
      <c r="I11" s="75"/>
    </row>
    <row r="12" spans="1:9" s="3" customFormat="1" ht="48.75" thickBot="1" x14ac:dyDescent="0.3">
      <c r="A12" s="65" t="s">
        <v>5</v>
      </c>
      <c r="B12" s="66"/>
      <c r="C12" s="2" t="s">
        <v>51</v>
      </c>
      <c r="D12" s="2" t="s">
        <v>52</v>
      </c>
      <c r="E12" s="2" t="s">
        <v>53</v>
      </c>
      <c r="F12" s="2" t="s">
        <v>8</v>
      </c>
      <c r="G12" s="2" t="s">
        <v>4</v>
      </c>
      <c r="H12" s="2" t="s">
        <v>61</v>
      </c>
      <c r="I12" s="2" t="s">
        <v>15</v>
      </c>
    </row>
    <row r="13" spans="1:9" ht="26.25" customHeight="1" thickBot="1" x14ac:dyDescent="0.3">
      <c r="A13" s="67" t="s">
        <v>16</v>
      </c>
      <c r="B13" s="68"/>
      <c r="C13" s="29">
        <v>95</v>
      </c>
      <c r="D13" s="29">
        <v>95</v>
      </c>
      <c r="E13" s="40">
        <v>95</v>
      </c>
      <c r="F13" s="24">
        <f>E13-D13</f>
        <v>0</v>
      </c>
      <c r="G13" s="30">
        <f>F13/D13</f>
        <v>0</v>
      </c>
      <c r="H13" s="46"/>
      <c r="I13" s="53"/>
    </row>
    <row r="14" spans="1:9" ht="47.25" customHeight="1" thickBot="1" x14ac:dyDescent="0.3">
      <c r="A14" s="87" t="s">
        <v>17</v>
      </c>
      <c r="B14" s="88"/>
      <c r="C14" s="50" t="s">
        <v>54</v>
      </c>
      <c r="D14" s="50" t="s">
        <v>66</v>
      </c>
      <c r="E14" s="50" t="s">
        <v>55</v>
      </c>
      <c r="F14" s="51" t="s">
        <v>67</v>
      </c>
      <c r="G14" s="52" t="s">
        <v>70</v>
      </c>
      <c r="H14" s="25" t="s">
        <v>63</v>
      </c>
      <c r="I14" s="53" t="s">
        <v>71</v>
      </c>
    </row>
    <row r="15" spans="1:9" ht="52.5" customHeight="1" thickBot="1" x14ac:dyDescent="0.3">
      <c r="A15" s="67" t="s">
        <v>18</v>
      </c>
      <c r="B15" s="68"/>
      <c r="C15" s="21">
        <v>24.8</v>
      </c>
      <c r="D15" s="21">
        <v>8</v>
      </c>
      <c r="E15" s="21">
        <v>28.8</v>
      </c>
      <c r="F15" s="48">
        <f t="shared" ref="F15:F25" si="0">E15-D15</f>
        <v>20.8</v>
      </c>
      <c r="G15" s="17">
        <f t="shared" ref="G15:G25" si="1">F15/D15</f>
        <v>2.6</v>
      </c>
      <c r="H15" s="25" t="s">
        <v>63</v>
      </c>
      <c r="I15" s="54" t="s">
        <v>78</v>
      </c>
    </row>
    <row r="16" spans="1:9" ht="49.5" customHeight="1" thickBot="1" x14ac:dyDescent="0.3">
      <c r="A16" s="67" t="s">
        <v>47</v>
      </c>
      <c r="B16" s="68"/>
      <c r="C16" s="22">
        <v>959</v>
      </c>
      <c r="D16" s="22">
        <v>960</v>
      </c>
      <c r="E16" s="22">
        <v>1085</v>
      </c>
      <c r="F16" s="40">
        <f t="shared" si="0"/>
        <v>125</v>
      </c>
      <c r="G16" s="17">
        <f t="shared" si="1"/>
        <v>0.13020833333333334</v>
      </c>
      <c r="H16" s="61" t="s">
        <v>93</v>
      </c>
      <c r="I16" s="54" t="s">
        <v>86</v>
      </c>
    </row>
    <row r="17" spans="1:9" ht="21" customHeight="1" thickBot="1" x14ac:dyDescent="0.3">
      <c r="A17" s="67" t="s">
        <v>19</v>
      </c>
      <c r="B17" s="68"/>
      <c r="C17" s="21">
        <v>34.19</v>
      </c>
      <c r="D17" s="21">
        <v>31</v>
      </c>
      <c r="E17" s="21">
        <v>30.44</v>
      </c>
      <c r="F17" s="24">
        <f t="shared" si="0"/>
        <v>-0.55999999999999872</v>
      </c>
      <c r="G17" s="11">
        <f t="shared" si="1"/>
        <v>-1.8064516129032218E-2</v>
      </c>
      <c r="H17" s="25" t="s">
        <v>63</v>
      </c>
      <c r="I17" s="55"/>
    </row>
    <row r="18" spans="1:9" ht="24.75" customHeight="1" thickBot="1" x14ac:dyDescent="0.3">
      <c r="A18" s="67" t="s">
        <v>20</v>
      </c>
      <c r="B18" s="68"/>
      <c r="C18" s="56">
        <v>87.6</v>
      </c>
      <c r="D18" s="21">
        <v>92</v>
      </c>
      <c r="E18" s="21">
        <v>88.15</v>
      </c>
      <c r="F18" s="48">
        <f t="shared" si="0"/>
        <v>-3.8499999999999943</v>
      </c>
      <c r="G18" s="11">
        <f t="shared" si="1"/>
        <v>-4.1847826086956461E-2</v>
      </c>
      <c r="H18" s="25" t="s">
        <v>63</v>
      </c>
      <c r="I18" s="55"/>
    </row>
    <row r="19" spans="1:9" ht="46.5" customHeight="1" thickBot="1" x14ac:dyDescent="0.3">
      <c r="A19" s="67" t="s">
        <v>59</v>
      </c>
      <c r="B19" s="68"/>
      <c r="C19" s="56">
        <v>54</v>
      </c>
      <c r="D19" s="21">
        <v>35</v>
      </c>
      <c r="E19" s="21">
        <v>46</v>
      </c>
      <c r="F19" s="48">
        <f t="shared" ref="F19:F24" si="2">E19-D19</f>
        <v>11</v>
      </c>
      <c r="G19" s="17">
        <f t="shared" ref="G19:G24" si="3">F19/D19</f>
        <v>0.31428571428571428</v>
      </c>
      <c r="H19" s="25" t="s">
        <v>92</v>
      </c>
      <c r="I19" s="54" t="s">
        <v>72</v>
      </c>
    </row>
    <row r="20" spans="1:9" ht="57" customHeight="1" thickBot="1" x14ac:dyDescent="0.3">
      <c r="A20" s="82" t="s">
        <v>23</v>
      </c>
      <c r="B20" s="83"/>
      <c r="C20" s="59" t="s">
        <v>76</v>
      </c>
      <c r="D20" s="50" t="s">
        <v>64</v>
      </c>
      <c r="E20" s="50" t="s">
        <v>58</v>
      </c>
      <c r="F20" s="51" t="s">
        <v>65</v>
      </c>
      <c r="G20" s="52" t="s">
        <v>69</v>
      </c>
      <c r="H20" s="61" t="s">
        <v>91</v>
      </c>
      <c r="I20" s="54" t="s">
        <v>84</v>
      </c>
    </row>
    <row r="21" spans="1:9" ht="78" customHeight="1" thickBot="1" x14ac:dyDescent="0.3">
      <c r="A21" s="84" t="s">
        <v>24</v>
      </c>
      <c r="B21" s="20" t="s">
        <v>25</v>
      </c>
      <c r="C21" s="21">
        <v>30.4</v>
      </c>
      <c r="D21" s="21">
        <v>52</v>
      </c>
      <c r="E21" s="21">
        <v>45.33</v>
      </c>
      <c r="F21" s="48">
        <f t="shared" si="2"/>
        <v>-6.6700000000000017</v>
      </c>
      <c r="G21" s="25">
        <f t="shared" si="3"/>
        <v>-0.1282692307692308</v>
      </c>
      <c r="H21" s="25" t="s">
        <v>63</v>
      </c>
      <c r="I21" s="60" t="s">
        <v>77</v>
      </c>
    </row>
    <row r="22" spans="1:9" ht="29.25" customHeight="1" thickBot="1" x14ac:dyDescent="0.3">
      <c r="A22" s="85"/>
      <c r="B22" s="27" t="s">
        <v>26</v>
      </c>
      <c r="C22" s="21">
        <v>25.3</v>
      </c>
      <c r="D22" s="21">
        <v>28</v>
      </c>
      <c r="E22" s="21">
        <v>31.21</v>
      </c>
      <c r="F22" s="48">
        <f t="shared" si="2"/>
        <v>3.2100000000000009</v>
      </c>
      <c r="G22" s="25">
        <f t="shared" si="3"/>
        <v>0.11464285714285717</v>
      </c>
      <c r="H22" s="25" t="s">
        <v>63</v>
      </c>
      <c r="I22" s="54" t="s">
        <v>85</v>
      </c>
    </row>
    <row r="23" spans="1:9" ht="49.5" customHeight="1" thickBot="1" x14ac:dyDescent="0.3">
      <c r="A23" s="84" t="s">
        <v>27</v>
      </c>
      <c r="B23" s="47" t="s">
        <v>25</v>
      </c>
      <c r="C23" s="21">
        <v>49.22</v>
      </c>
      <c r="D23" s="21">
        <v>54</v>
      </c>
      <c r="E23" s="21">
        <v>73.069999999999993</v>
      </c>
      <c r="F23" s="48">
        <f t="shared" si="2"/>
        <v>19.069999999999993</v>
      </c>
      <c r="G23" s="25">
        <f t="shared" si="3"/>
        <v>0.35314814814814804</v>
      </c>
      <c r="H23" s="25" t="s">
        <v>63</v>
      </c>
      <c r="I23" s="54" t="s">
        <v>73</v>
      </c>
    </row>
    <row r="24" spans="1:9" ht="39" customHeight="1" thickBot="1" x14ac:dyDescent="0.3">
      <c r="A24" s="86"/>
      <c r="B24" s="28" t="s">
        <v>26</v>
      </c>
      <c r="C24" s="21">
        <v>16.920000000000002</v>
      </c>
      <c r="D24" s="21">
        <v>10</v>
      </c>
      <c r="E24" s="21">
        <v>15.8</v>
      </c>
      <c r="F24" s="48">
        <f t="shared" si="2"/>
        <v>5.8000000000000007</v>
      </c>
      <c r="G24" s="25">
        <f t="shared" si="3"/>
        <v>0.58000000000000007</v>
      </c>
      <c r="H24" s="25" t="s">
        <v>94</v>
      </c>
      <c r="I24" s="54" t="s">
        <v>74</v>
      </c>
    </row>
    <row r="25" spans="1:9" ht="24" customHeight="1" thickBot="1" x14ac:dyDescent="0.3">
      <c r="A25" s="67" t="s">
        <v>28</v>
      </c>
      <c r="B25" s="68"/>
      <c r="C25" s="9">
        <v>3.83</v>
      </c>
      <c r="D25" s="23">
        <v>3.5</v>
      </c>
      <c r="E25" s="23">
        <v>2.59</v>
      </c>
      <c r="F25" s="24">
        <f t="shared" si="0"/>
        <v>-0.91000000000000014</v>
      </c>
      <c r="G25" s="17">
        <f t="shared" si="1"/>
        <v>-0.26000000000000006</v>
      </c>
      <c r="H25" s="25" t="s">
        <v>63</v>
      </c>
      <c r="I25" s="54" t="s">
        <v>75</v>
      </c>
    </row>
    <row r="26" spans="1:9" ht="15.75" thickBot="1" x14ac:dyDescent="0.3">
      <c r="A26" s="76"/>
      <c r="B26" s="77"/>
      <c r="C26" s="77"/>
      <c r="D26" s="77"/>
      <c r="E26" s="77"/>
      <c r="F26" s="77"/>
      <c r="G26" s="77"/>
      <c r="H26" s="77"/>
      <c r="I26" s="78"/>
    </row>
    <row r="27" spans="1:9" ht="16.5" thickBot="1" x14ac:dyDescent="0.3">
      <c r="A27" s="73" t="s">
        <v>0</v>
      </c>
      <c r="B27" s="74"/>
      <c r="C27" s="74"/>
      <c r="D27" s="74"/>
      <c r="E27" s="74"/>
      <c r="F27" s="74"/>
      <c r="G27" s="74"/>
      <c r="H27" s="74"/>
      <c r="I27" s="75"/>
    </row>
    <row r="28" spans="1:9" s="3" customFormat="1" ht="48.75" thickBot="1" x14ac:dyDescent="0.3">
      <c r="A28" s="89" t="s">
        <v>5</v>
      </c>
      <c r="B28" s="90"/>
      <c r="C28" s="2" t="s">
        <v>51</v>
      </c>
      <c r="D28" s="2" t="s">
        <v>52</v>
      </c>
      <c r="E28" s="2" t="s">
        <v>53</v>
      </c>
      <c r="F28" s="2" t="s">
        <v>8</v>
      </c>
      <c r="G28" s="2" t="s">
        <v>4</v>
      </c>
      <c r="H28" s="2" t="s">
        <v>89</v>
      </c>
      <c r="I28" s="2" t="s">
        <v>15</v>
      </c>
    </row>
    <row r="29" spans="1:9" ht="93.75" customHeight="1" thickBot="1" x14ac:dyDescent="0.3">
      <c r="A29" s="67" t="s">
        <v>30</v>
      </c>
      <c r="B29" s="68"/>
      <c r="C29" s="15">
        <v>300006</v>
      </c>
      <c r="D29" s="15">
        <v>10000</v>
      </c>
      <c r="E29" s="31">
        <v>327296</v>
      </c>
      <c r="F29" s="31">
        <f t="shared" ref="F29:F33" si="4">E29-D29</f>
        <v>317296</v>
      </c>
      <c r="G29" s="12">
        <f>F29/D29</f>
        <v>31.729600000000001</v>
      </c>
      <c r="H29" s="25" t="s">
        <v>90</v>
      </c>
      <c r="I29" s="26" t="s">
        <v>103</v>
      </c>
    </row>
    <row r="30" spans="1:9" ht="56.25" customHeight="1" thickBot="1" x14ac:dyDescent="0.3">
      <c r="A30" s="67" t="s">
        <v>43</v>
      </c>
      <c r="B30" s="68"/>
      <c r="C30" s="16">
        <v>277665</v>
      </c>
      <c r="D30" s="16">
        <v>46000</v>
      </c>
      <c r="E30" s="19">
        <v>435718</v>
      </c>
      <c r="F30" s="19">
        <f t="shared" si="4"/>
        <v>389718</v>
      </c>
      <c r="G30" s="11">
        <f t="shared" ref="G30:G32" si="5">F30/D30</f>
        <v>8.4721304347826081</v>
      </c>
      <c r="H30" s="25" t="s">
        <v>88</v>
      </c>
      <c r="I30" s="26" t="s">
        <v>104</v>
      </c>
    </row>
    <row r="31" spans="1:9" ht="82.5" customHeight="1" thickBot="1" x14ac:dyDescent="0.3">
      <c r="A31" s="67" t="s">
        <v>21</v>
      </c>
      <c r="B31" s="68"/>
      <c r="C31" s="32">
        <v>1.81</v>
      </c>
      <c r="D31" s="32">
        <v>1.54</v>
      </c>
      <c r="E31" s="33">
        <v>2.42</v>
      </c>
      <c r="F31" s="33">
        <f t="shared" si="4"/>
        <v>0.87999999999999989</v>
      </c>
      <c r="G31" s="34">
        <f t="shared" si="5"/>
        <v>0.5714285714285714</v>
      </c>
      <c r="H31" s="25" t="s">
        <v>81</v>
      </c>
      <c r="I31" s="26" t="s">
        <v>79</v>
      </c>
    </row>
    <row r="32" spans="1:9" ht="16.5" customHeight="1" thickBot="1" x14ac:dyDescent="0.3">
      <c r="A32" s="67" t="s">
        <v>22</v>
      </c>
      <c r="B32" s="68"/>
      <c r="C32" s="57">
        <v>25.66</v>
      </c>
      <c r="D32" s="57">
        <v>26.3</v>
      </c>
      <c r="E32" s="58">
        <v>25.05</v>
      </c>
      <c r="F32" s="58">
        <f t="shared" si="4"/>
        <v>-1.25</v>
      </c>
      <c r="G32" s="34">
        <f t="shared" si="5"/>
        <v>-4.7528517110266157E-2</v>
      </c>
      <c r="H32" s="25" t="s">
        <v>63</v>
      </c>
      <c r="I32" s="49"/>
    </row>
    <row r="33" spans="1:9" ht="51.75" thickBot="1" x14ac:dyDescent="0.3">
      <c r="A33" s="67" t="s">
        <v>44</v>
      </c>
      <c r="B33" s="68"/>
      <c r="C33" s="36">
        <v>194098</v>
      </c>
      <c r="D33" s="35">
        <v>170000</v>
      </c>
      <c r="E33" s="35">
        <v>211236</v>
      </c>
      <c r="F33" s="35">
        <f t="shared" si="4"/>
        <v>41236</v>
      </c>
      <c r="G33" s="64">
        <f>F33/D33</f>
        <v>0.24256470588235293</v>
      </c>
      <c r="H33" s="25" t="s">
        <v>63</v>
      </c>
      <c r="I33" s="26" t="s">
        <v>80</v>
      </c>
    </row>
    <row r="34" spans="1:9" ht="15.75" thickBot="1" x14ac:dyDescent="0.3">
      <c r="A34" s="79"/>
      <c r="B34" s="80"/>
      <c r="C34" s="80"/>
      <c r="D34" s="80"/>
      <c r="E34" s="80"/>
      <c r="F34" s="80"/>
      <c r="G34" s="80"/>
      <c r="H34" s="80"/>
      <c r="I34" s="81"/>
    </row>
    <row r="35" spans="1:9" ht="16.5" thickBot="1" x14ac:dyDescent="0.3">
      <c r="A35" s="73" t="s">
        <v>2</v>
      </c>
      <c r="B35" s="74"/>
      <c r="C35" s="74"/>
      <c r="D35" s="74"/>
      <c r="E35" s="74"/>
      <c r="F35" s="74"/>
      <c r="G35" s="74"/>
      <c r="H35" s="74"/>
      <c r="I35" s="75"/>
    </row>
    <row r="36" spans="1:9" s="3" customFormat="1" ht="48.75" thickBot="1" x14ac:dyDescent="0.3">
      <c r="A36" s="89" t="s">
        <v>1</v>
      </c>
      <c r="B36" s="90"/>
      <c r="C36" s="2" t="s">
        <v>51</v>
      </c>
      <c r="D36" s="2" t="s">
        <v>52</v>
      </c>
      <c r="E36" s="2" t="s">
        <v>53</v>
      </c>
      <c r="F36" s="2" t="s">
        <v>8</v>
      </c>
      <c r="G36" s="2" t="s">
        <v>4</v>
      </c>
      <c r="H36" s="2" t="s">
        <v>89</v>
      </c>
      <c r="I36" s="2" t="s">
        <v>15</v>
      </c>
    </row>
    <row r="37" spans="1:9" ht="29.25" customHeight="1" thickBot="1" x14ac:dyDescent="0.3">
      <c r="A37" s="67" t="s">
        <v>29</v>
      </c>
      <c r="B37" s="68"/>
      <c r="C37" s="15">
        <v>4736267</v>
      </c>
      <c r="D37" s="15">
        <v>4200000</v>
      </c>
      <c r="E37" s="31">
        <v>5151285</v>
      </c>
      <c r="F37" s="31">
        <f t="shared" ref="F37:F54" si="6">E37-D37</f>
        <v>951285</v>
      </c>
      <c r="G37" s="12">
        <f t="shared" ref="G37:G50" si="7">F37/D37</f>
        <v>0.22649642857142857</v>
      </c>
      <c r="H37" s="25" t="s">
        <v>95</v>
      </c>
      <c r="I37" s="95" t="s">
        <v>82</v>
      </c>
    </row>
    <row r="38" spans="1:9" ht="27.75" customHeight="1" thickBot="1" x14ac:dyDescent="0.3">
      <c r="A38" s="67" t="s">
        <v>30</v>
      </c>
      <c r="B38" s="68"/>
      <c r="C38" s="16">
        <v>300006</v>
      </c>
      <c r="D38" s="16">
        <v>10000</v>
      </c>
      <c r="E38" s="19">
        <v>327296</v>
      </c>
      <c r="F38" s="19">
        <f t="shared" si="6"/>
        <v>317296</v>
      </c>
      <c r="G38" s="11">
        <f t="shared" si="7"/>
        <v>31.729600000000001</v>
      </c>
      <c r="H38" s="25" t="s">
        <v>90</v>
      </c>
      <c r="I38" s="96"/>
    </row>
    <row r="39" spans="1:9" ht="24.75" customHeight="1" thickBot="1" x14ac:dyDescent="0.3">
      <c r="A39" s="67" t="s">
        <v>31</v>
      </c>
      <c r="B39" s="68"/>
      <c r="C39" s="16">
        <v>538754</v>
      </c>
      <c r="D39" s="16">
        <v>280000</v>
      </c>
      <c r="E39" s="19">
        <v>519310</v>
      </c>
      <c r="F39" s="19">
        <f t="shared" si="6"/>
        <v>239310</v>
      </c>
      <c r="G39" s="11">
        <f t="shared" si="7"/>
        <v>0.8546785714285714</v>
      </c>
      <c r="H39" s="25" t="s">
        <v>96</v>
      </c>
      <c r="I39" s="96"/>
    </row>
    <row r="40" spans="1:9" ht="53.25" customHeight="1" thickBot="1" x14ac:dyDescent="0.3">
      <c r="A40" s="67" t="s">
        <v>32</v>
      </c>
      <c r="B40" s="68"/>
      <c r="C40" s="16">
        <v>565728</v>
      </c>
      <c r="D40" s="16">
        <v>290800</v>
      </c>
      <c r="E40" s="19">
        <v>610493</v>
      </c>
      <c r="F40" s="19">
        <f t="shared" si="6"/>
        <v>319693</v>
      </c>
      <c r="G40" s="11">
        <f t="shared" si="7"/>
        <v>1.0993569463548831</v>
      </c>
      <c r="H40" s="25" t="s">
        <v>97</v>
      </c>
      <c r="I40" s="97"/>
    </row>
    <row r="41" spans="1:9" ht="15.75" thickBot="1" x14ac:dyDescent="0.3">
      <c r="A41" s="67" t="s">
        <v>33</v>
      </c>
      <c r="B41" s="68"/>
      <c r="C41" s="16">
        <v>699475</v>
      </c>
      <c r="D41" s="16">
        <v>699475</v>
      </c>
      <c r="E41" s="19">
        <v>699475</v>
      </c>
      <c r="F41" s="19">
        <f t="shared" si="6"/>
        <v>0</v>
      </c>
      <c r="G41" s="11">
        <f t="shared" si="7"/>
        <v>0</v>
      </c>
      <c r="H41" s="25" t="s">
        <v>63</v>
      </c>
      <c r="I41" s="49"/>
    </row>
    <row r="42" spans="1:9" ht="100.5" customHeight="1" thickBot="1" x14ac:dyDescent="0.3">
      <c r="A42" s="67" t="s">
        <v>34</v>
      </c>
      <c r="B42" s="68"/>
      <c r="C42" s="15">
        <v>8111011</v>
      </c>
      <c r="D42" s="16">
        <v>7642000</v>
      </c>
      <c r="E42" s="19">
        <v>8296936</v>
      </c>
      <c r="F42" s="19">
        <f>E42-D42</f>
        <v>654936</v>
      </c>
      <c r="G42" s="11">
        <f t="shared" si="7"/>
        <v>8.5702172206228736E-2</v>
      </c>
      <c r="H42" s="25" t="s">
        <v>100</v>
      </c>
      <c r="I42" s="26" t="s">
        <v>105</v>
      </c>
    </row>
    <row r="43" spans="1:9" ht="26.25" thickBot="1" x14ac:dyDescent="0.3">
      <c r="A43" s="67" t="s">
        <v>35</v>
      </c>
      <c r="B43" s="68"/>
      <c r="C43" s="42">
        <v>3.7</v>
      </c>
      <c r="D43" s="41">
        <v>0.13</v>
      </c>
      <c r="E43" s="43">
        <v>3.94</v>
      </c>
      <c r="F43" s="43">
        <f>E43-D43</f>
        <v>3.81</v>
      </c>
      <c r="G43" s="11">
        <f t="shared" si="7"/>
        <v>29.307692307692307</v>
      </c>
      <c r="H43" s="25" t="s">
        <v>98</v>
      </c>
      <c r="I43" s="26" t="s">
        <v>49</v>
      </c>
    </row>
    <row r="44" spans="1:9" ht="69" customHeight="1" thickBot="1" x14ac:dyDescent="0.3">
      <c r="A44" s="67" t="s">
        <v>48</v>
      </c>
      <c r="B44" s="68"/>
      <c r="C44" s="43">
        <v>1.81</v>
      </c>
      <c r="D44" s="41">
        <v>1.54</v>
      </c>
      <c r="E44" s="43">
        <v>2.42</v>
      </c>
      <c r="F44" s="9">
        <f>E44-D44</f>
        <v>0.87999999999999989</v>
      </c>
      <c r="G44" s="11">
        <f t="shared" si="7"/>
        <v>0.5714285714285714</v>
      </c>
      <c r="H44" s="25" t="s">
        <v>81</v>
      </c>
      <c r="I44" s="26" t="s">
        <v>56</v>
      </c>
    </row>
    <row r="45" spans="1:9" ht="15.75" thickBot="1" x14ac:dyDescent="0.3">
      <c r="A45" s="67" t="s">
        <v>36</v>
      </c>
      <c r="B45" s="68"/>
      <c r="C45" s="8">
        <v>20.420000000000002</v>
      </c>
      <c r="D45" s="8">
        <v>20.81</v>
      </c>
      <c r="E45" s="9">
        <v>20.03</v>
      </c>
      <c r="F45" s="9">
        <f t="shared" si="6"/>
        <v>-0.77999999999999758</v>
      </c>
      <c r="G45" s="11">
        <f t="shared" si="7"/>
        <v>-3.7481979817395372E-2</v>
      </c>
      <c r="H45" s="25" t="s">
        <v>63</v>
      </c>
      <c r="I45" s="49"/>
    </row>
    <row r="46" spans="1:9" ht="39" thickBot="1" x14ac:dyDescent="0.3">
      <c r="A46" s="67" t="s">
        <v>68</v>
      </c>
      <c r="B46" s="68"/>
      <c r="C46" s="16">
        <v>251407</v>
      </c>
      <c r="D46" s="16">
        <v>56000</v>
      </c>
      <c r="E46" s="19">
        <v>372590</v>
      </c>
      <c r="F46" s="19">
        <f t="shared" si="6"/>
        <v>316590</v>
      </c>
      <c r="G46" s="11">
        <f t="shared" si="7"/>
        <v>5.6533928571428573</v>
      </c>
      <c r="H46" s="25" t="s">
        <v>90</v>
      </c>
      <c r="I46" s="26" t="s">
        <v>57</v>
      </c>
    </row>
    <row r="47" spans="1:9" ht="26.25" customHeight="1" thickBot="1" x14ac:dyDescent="0.3">
      <c r="A47" s="87" t="s">
        <v>39</v>
      </c>
      <c r="B47" s="88"/>
      <c r="C47" s="16">
        <v>0</v>
      </c>
      <c r="D47" s="16">
        <v>0</v>
      </c>
      <c r="E47" s="19">
        <v>0</v>
      </c>
      <c r="F47" s="10">
        <f t="shared" si="6"/>
        <v>0</v>
      </c>
      <c r="G47" s="11">
        <v>0</v>
      </c>
      <c r="H47" s="25" t="s">
        <v>63</v>
      </c>
      <c r="I47" s="18"/>
    </row>
    <row r="48" spans="1:9" ht="48" customHeight="1" thickBot="1" x14ac:dyDescent="0.3">
      <c r="A48" s="87" t="s">
        <v>62</v>
      </c>
      <c r="B48" s="88"/>
      <c r="C48" s="16">
        <v>4706360</v>
      </c>
      <c r="D48" s="16">
        <v>4619098</v>
      </c>
      <c r="E48" s="19">
        <v>5114706</v>
      </c>
      <c r="F48" s="19">
        <f t="shared" si="6"/>
        <v>495608</v>
      </c>
      <c r="G48" s="11">
        <f t="shared" si="7"/>
        <v>0.1072954070253543</v>
      </c>
      <c r="H48" s="25" t="s">
        <v>63</v>
      </c>
      <c r="I48" s="18" t="s">
        <v>57</v>
      </c>
    </row>
    <row r="49" spans="1:9" ht="51.75" customHeight="1" thickBot="1" x14ac:dyDescent="0.3">
      <c r="A49" s="67" t="s">
        <v>40</v>
      </c>
      <c r="B49" s="68"/>
      <c r="C49" s="15">
        <v>4406354</v>
      </c>
      <c r="D49" s="16">
        <v>4608270</v>
      </c>
      <c r="E49" s="19">
        <v>4787224</v>
      </c>
      <c r="F49" s="19">
        <f t="shared" si="6"/>
        <v>178954</v>
      </c>
      <c r="G49" s="11">
        <f t="shared" si="7"/>
        <v>3.8833228087763953E-2</v>
      </c>
      <c r="H49" s="25" t="s">
        <v>63</v>
      </c>
      <c r="I49" s="18" t="s">
        <v>57</v>
      </c>
    </row>
    <row r="50" spans="1:9" ht="37.5" customHeight="1" thickBot="1" x14ac:dyDescent="0.3">
      <c r="A50" s="93" t="s">
        <v>37</v>
      </c>
      <c r="B50" s="94"/>
      <c r="C50" s="15">
        <v>4239649</v>
      </c>
      <c r="D50" s="16">
        <v>4608270</v>
      </c>
      <c r="E50" s="22">
        <v>4759760</v>
      </c>
      <c r="F50" s="19">
        <f t="shared" si="6"/>
        <v>151490</v>
      </c>
      <c r="G50" s="11">
        <f t="shared" si="7"/>
        <v>3.2873507845677448E-2</v>
      </c>
      <c r="H50" s="25" t="s">
        <v>63</v>
      </c>
      <c r="I50" s="18" t="s">
        <v>57</v>
      </c>
    </row>
    <row r="51" spans="1:9" ht="26.25" customHeight="1" thickBot="1" x14ac:dyDescent="0.3">
      <c r="A51" s="93" t="s">
        <v>38</v>
      </c>
      <c r="B51" s="94"/>
      <c r="C51" s="15">
        <v>166705</v>
      </c>
      <c r="D51" s="16">
        <v>0</v>
      </c>
      <c r="E51" s="22">
        <v>27464</v>
      </c>
      <c r="F51" s="19">
        <f t="shared" si="6"/>
        <v>27464</v>
      </c>
      <c r="G51" s="11">
        <v>1</v>
      </c>
      <c r="H51" s="61" t="s">
        <v>101</v>
      </c>
      <c r="I51" s="18"/>
    </row>
    <row r="52" spans="1:9" ht="28.5" customHeight="1" thickBot="1" x14ac:dyDescent="0.3">
      <c r="A52" s="67" t="s">
        <v>10</v>
      </c>
      <c r="B52" s="68"/>
      <c r="C52" s="15">
        <v>31179</v>
      </c>
      <c r="D52" s="16">
        <v>4000</v>
      </c>
      <c r="E52" s="19">
        <v>192004</v>
      </c>
      <c r="F52" s="19">
        <f t="shared" si="6"/>
        <v>188004</v>
      </c>
      <c r="G52" s="11">
        <f t="shared" ref="G52" si="8">F52/D52</f>
        <v>47.000999999999998</v>
      </c>
      <c r="H52" s="25" t="s">
        <v>63</v>
      </c>
      <c r="I52" s="18"/>
    </row>
    <row r="53" spans="1:9" ht="143.25" customHeight="1" thickBot="1" x14ac:dyDescent="0.3">
      <c r="A53" s="82" t="s">
        <v>50</v>
      </c>
      <c r="B53" s="83"/>
      <c r="C53" s="15">
        <v>31179</v>
      </c>
      <c r="D53" s="16"/>
      <c r="E53" s="19"/>
      <c r="F53" s="10"/>
      <c r="G53" s="11"/>
      <c r="H53" s="46"/>
      <c r="I53" s="18"/>
    </row>
    <row r="54" spans="1:9" ht="219.75" customHeight="1" thickBot="1" x14ac:dyDescent="0.3">
      <c r="A54" s="91" t="s">
        <v>60</v>
      </c>
      <c r="B54" s="92"/>
      <c r="C54" s="37"/>
      <c r="D54" s="38">
        <v>4000</v>
      </c>
      <c r="E54" s="62">
        <v>192004</v>
      </c>
      <c r="F54" s="62">
        <f t="shared" si="6"/>
        <v>188004</v>
      </c>
      <c r="G54" s="63">
        <f>F54/D54</f>
        <v>47.000999999999998</v>
      </c>
      <c r="H54" s="61" t="s">
        <v>99</v>
      </c>
      <c r="I54" s="44" t="s">
        <v>87</v>
      </c>
    </row>
    <row r="55" spans="1:9" ht="58.5" customHeight="1" thickBot="1" x14ac:dyDescent="0.3">
      <c r="A55" s="67" t="s">
        <v>42</v>
      </c>
      <c r="B55" s="69"/>
      <c r="C55" s="36">
        <v>113</v>
      </c>
      <c r="D55" s="36">
        <v>0</v>
      </c>
      <c r="E55" s="35">
        <v>0</v>
      </c>
      <c r="F55" s="35">
        <f>E55-D55</f>
        <v>0</v>
      </c>
      <c r="G55" s="34">
        <v>0</v>
      </c>
      <c r="H55" s="25" t="s">
        <v>63</v>
      </c>
      <c r="I55" s="45"/>
    </row>
    <row r="57" spans="1:9" x14ac:dyDescent="0.25">
      <c r="A57" s="1" t="s">
        <v>102</v>
      </c>
      <c r="B57" s="1"/>
      <c r="I57" s="4" t="s">
        <v>83</v>
      </c>
    </row>
    <row r="58" spans="1:9" x14ac:dyDescent="0.25">
      <c r="A58" s="1" t="s">
        <v>45</v>
      </c>
      <c r="B58" s="1"/>
    </row>
    <row r="59" spans="1:9" x14ac:dyDescent="0.25">
      <c r="A59" s="1" t="s">
        <v>46</v>
      </c>
      <c r="B59" s="1"/>
    </row>
    <row r="61" spans="1:9" ht="16.5" customHeight="1" x14ac:dyDescent="0.25">
      <c r="A61" s="1"/>
      <c r="B61" s="1"/>
      <c r="C61" s="1"/>
      <c r="D61" s="1"/>
      <c r="E61" s="1"/>
      <c r="F61" s="1"/>
      <c r="G61" s="1"/>
      <c r="H61" s="6"/>
    </row>
  </sheetData>
  <mergeCells count="47">
    <mergeCell ref="A44:B44"/>
    <mergeCell ref="A16:B16"/>
    <mergeCell ref="A33:B33"/>
    <mergeCell ref="I37:I40"/>
    <mergeCell ref="A53:B53"/>
    <mergeCell ref="A40:B40"/>
    <mergeCell ref="A41:B41"/>
    <mergeCell ref="A42:B42"/>
    <mergeCell ref="A43:B43"/>
    <mergeCell ref="A45:B45"/>
    <mergeCell ref="A36:B36"/>
    <mergeCell ref="A37:B37"/>
    <mergeCell ref="A38:B38"/>
    <mergeCell ref="A39:B39"/>
    <mergeCell ref="A17:B17"/>
    <mergeCell ref="A30:B30"/>
    <mergeCell ref="A54:B54"/>
    <mergeCell ref="A49:B49"/>
    <mergeCell ref="A46:B46"/>
    <mergeCell ref="A47:B47"/>
    <mergeCell ref="A50:B50"/>
    <mergeCell ref="A51:B51"/>
    <mergeCell ref="A52:B52"/>
    <mergeCell ref="A48:B48"/>
    <mergeCell ref="A13:B13"/>
    <mergeCell ref="A31:B31"/>
    <mergeCell ref="A32:B32"/>
    <mergeCell ref="A29:B29"/>
    <mergeCell ref="A28:B28"/>
    <mergeCell ref="A19:B19"/>
    <mergeCell ref="A25:B25"/>
    <mergeCell ref="A12:B12"/>
    <mergeCell ref="A18:B18"/>
    <mergeCell ref="A55:B55"/>
    <mergeCell ref="A6:I6"/>
    <mergeCell ref="C8:I8"/>
    <mergeCell ref="C9:I9"/>
    <mergeCell ref="A11:I11"/>
    <mergeCell ref="A26:I26"/>
    <mergeCell ref="A34:I34"/>
    <mergeCell ref="A35:I35"/>
    <mergeCell ref="A27:I27"/>
    <mergeCell ref="A20:B20"/>
    <mergeCell ref="A21:A22"/>
    <mergeCell ref="A23:A24"/>
    <mergeCell ref="A15:B15"/>
    <mergeCell ref="A14:B14"/>
  </mergeCells>
  <phoneticPr fontId="18" type="noConversion"/>
  <printOptions horizontalCentered="1"/>
  <pageMargins left="0.70866141732283472" right="0.70866141732283472" top="0.74803149606299213" bottom="0.74803149606299213" header="0.31496062992125984" footer="0.31496062992125984"/>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Darblapas</vt:lpstr>
      </vt:variant>
      <vt:variant>
        <vt:i4>3</vt:i4>
      </vt:variant>
      <vt:variant>
        <vt:lpstr>Diapazoni ar nosaukumiem</vt:lpstr>
      </vt:variant>
      <vt:variant>
        <vt:i4>2</vt:i4>
      </vt:variant>
    </vt:vector>
  </HeadingPairs>
  <TitlesOfParts>
    <vt:vector size="5" baseType="lpstr">
      <vt:lpstr>Sheet1</vt:lpstr>
      <vt:lpstr>Sheet2</vt:lpstr>
      <vt:lpstr>Sheet3</vt:lpstr>
      <vt:lpstr>Sheet1!Drukas_apgabals</vt:lpstr>
      <vt:lpstr>Sheet1!Drukāt_virsrakstus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2021-06-16T05:09:07Z</dcterms:created>
  <dcterms:modified xsi:type="dcterms:W3CDTF">2023-06-09T10:13:43Z</dcterms:modified>
</cp:coreProperties>
</file>