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filterPrivacy="1" defaultThemeVersion="124226"/>
  <xr:revisionPtr revIDLastSave="0" documentId="13_ncr:1_{AADA5166-64FD-4F43-86BE-8927390A60D7}" xr6:coauthVersionLast="47" xr6:coauthVersionMax="47" xr10:uidLastSave="{00000000-0000-0000-0000-000000000000}"/>
  <bookViews>
    <workbookView xWindow="-120" yWindow="-120" windowWidth="29040" windowHeight="15840" xr2:uid="{00000000-000D-0000-FFFF-FFFF00000000}"/>
  </bookViews>
  <sheets>
    <sheet name="Sheet1" sheetId="1" r:id="rId1"/>
    <sheet name="Sheet2" sheetId="2" r:id="rId2"/>
    <sheet name="Sheet3" sheetId="3" r:id="rId3"/>
  </sheets>
  <definedNames>
    <definedName name="_xlnm.Print_Area" localSheetId="0">Sheet1!$A$1:$I$59</definedName>
    <definedName name="_xlnm.Print_Titles" localSheetId="0">Sheet1!$12:$12</definedName>
  </definedNames>
  <calcPr calcId="191029"/>
</workbook>
</file>

<file path=xl/calcChain.xml><?xml version="1.0" encoding="utf-8"?>
<calcChain xmlns="http://schemas.openxmlformats.org/spreadsheetml/2006/main">
  <c r="F52" i="1" l="1"/>
  <c r="G52" i="1" s="1"/>
  <c r="E50" i="1"/>
  <c r="D50" i="1"/>
  <c r="F50" i="1" s="1"/>
  <c r="G50" i="1" s="1"/>
  <c r="C50" i="1"/>
  <c r="F49" i="1"/>
  <c r="F48" i="1"/>
  <c r="G48" i="1" s="1"/>
  <c r="E47" i="1"/>
  <c r="F47" i="1" s="1"/>
  <c r="G47" i="1" s="1"/>
  <c r="D47" i="1"/>
  <c r="C47" i="1"/>
  <c r="F46" i="1"/>
  <c r="G45" i="1"/>
  <c r="F44" i="1"/>
  <c r="G44" i="1" s="1"/>
  <c r="F43" i="1"/>
  <c r="G43" i="1" s="1"/>
  <c r="F42" i="1"/>
  <c r="G42" i="1" s="1"/>
  <c r="G41" i="1"/>
  <c r="F41" i="1"/>
  <c r="F40" i="1"/>
  <c r="G40" i="1" s="1"/>
  <c r="F39" i="1"/>
  <c r="G39" i="1" s="1"/>
  <c r="F38" i="1"/>
  <c r="G38" i="1" s="1"/>
  <c r="F37" i="1"/>
  <c r="G37" i="1" s="1"/>
  <c r="F33" i="1"/>
  <c r="G33" i="1" s="1"/>
  <c r="F32" i="1"/>
  <c r="G32" i="1" s="1"/>
  <c r="F31" i="1"/>
  <c r="G31" i="1" s="1"/>
  <c r="F30" i="1"/>
  <c r="G30" i="1" s="1"/>
  <c r="F29" i="1"/>
  <c r="G29" i="1" s="1"/>
  <c r="F24" i="1" l="1"/>
  <c r="G24" i="1" s="1"/>
  <c r="F23" i="1"/>
  <c r="G23" i="1" s="1"/>
  <c r="F22" i="1"/>
  <c r="G22" i="1" s="1"/>
  <c r="F21" i="1"/>
  <c r="G21" i="1" s="1"/>
  <c r="F20" i="1"/>
  <c r="G20" i="1" s="1"/>
  <c r="F25" i="1" l="1"/>
  <c r="G25" i="1" s="1"/>
  <c r="F19" i="1"/>
  <c r="G19" i="1" s="1"/>
  <c r="F14" i="1"/>
  <c r="F15" i="1"/>
  <c r="G15" i="1" s="1"/>
  <c r="F16" i="1"/>
  <c r="G16" i="1" s="1"/>
  <c r="F17" i="1"/>
  <c r="G17" i="1" s="1"/>
  <c r="F18" i="1"/>
  <c r="G18" i="1" s="1"/>
  <c r="F13" i="1" l="1"/>
  <c r="G13" i="1" s="1"/>
  <c r="G14" i="1" l="1"/>
</calcChain>
</file>

<file path=xl/sharedStrings.xml><?xml version="1.0" encoding="utf-8"?>
<sst xmlns="http://schemas.openxmlformats.org/spreadsheetml/2006/main" count="91" uniqueCount="71">
  <si>
    <t>Finanšu mērķi</t>
  </si>
  <si>
    <t>Rādītāji</t>
  </si>
  <si>
    <t>Finanšu rādītāji</t>
  </si>
  <si>
    <t>Nefinanšu mērķi</t>
  </si>
  <si>
    <t>Novirze  no plānotā, %</t>
  </si>
  <si>
    <t>Mērķis</t>
  </si>
  <si>
    <t>Informācija par kapitālsabiedrības darbības rezultātiem</t>
  </si>
  <si>
    <t>Kapitālsabiedrības nosaukums:</t>
  </si>
  <si>
    <t>Novirze  no plānotā</t>
  </si>
  <si>
    <t>Pārskata gads:</t>
  </si>
  <si>
    <t>Ar Ministru kabineta lēmumu atstātās peļņas daļas izlietojums kopā, EUR</t>
  </si>
  <si>
    <t>Pielikums</t>
  </si>
  <si>
    <t>Ministru kabineta</t>
  </si>
  <si>
    <t>2016. gada 9. februāra</t>
  </si>
  <si>
    <t>noteikumiem Nr.  95</t>
  </si>
  <si>
    <t>Covid-19 ietekme, % no Novirzes, var būt gan ar + gan - zīmi</t>
  </si>
  <si>
    <t>Valdes skaidrojums par novirzēm. Atsevišķi iekļaujama Covid-19 un valsts atbalsta ietekme, ja attiecināms.</t>
  </si>
  <si>
    <t>Fakts iepriekšējā gadā (2019)</t>
  </si>
  <si>
    <t>Plānotais pārskata gadā (2020)</t>
  </si>
  <si>
    <t>Fakts pārskata gadā (2020)</t>
  </si>
  <si>
    <t>Kopējais stacionāro gultu skaits  (perioda (gada) beigās)</t>
  </si>
  <si>
    <t>Praktizējošo ārstu (bez zobārstiem un rezidentiem) un praktizējošo māsu skaita attiecība</t>
  </si>
  <si>
    <t>Iestādē strādājošo ārstniecības personu vecuma grupā 25-40 gadiem īpatsvars no kopējā iestādē strādājošo ārstniecības personu skaita, %</t>
  </si>
  <si>
    <t xml:space="preserve">Vidējais gaidīšanas laiks uz valsts apmaksāto ambulatoro speciālista konsultāciju (pa specialitātēm, izņemot hroniskiem pacientiem dinamiskajai novērošanai), dienās </t>
  </si>
  <si>
    <t>Vidējais ārstēšanās ilgums, dienas</t>
  </si>
  <si>
    <t>Gultu noslodze, %</t>
  </si>
  <si>
    <t xml:space="preserve">Pacientu ar šizofrēniju, šizotipiskiem traucējumiem vai murgiem neatliekama atkārtota stacionēšana 30 dienu laikā tajā pašā stacionārajā ārstniecības iestādē </t>
  </si>
  <si>
    <t>Kopējās likviditātes rādītājs</t>
  </si>
  <si>
    <t>Kapitāla struktūra (saistības pret pašu kapitālu), %</t>
  </si>
  <si>
    <t>Uz mājām izrakstīto pacientu, kuri atkārtoti hospitalizēti tajā pašā vai nākamajā dienā (neieskaitot pacientus, kuriem nākamā hospitalizācija ir aprūpe vai rehabilitācija), skaits un īpatsvars, %</t>
  </si>
  <si>
    <t>Ārstniecības personu īpatsvars, kas attiecīgajā periodā veic virsstundu darbu , no kopējā iestādē strādājošo ārstniecības personu skaita %</t>
  </si>
  <si>
    <t>ārsti</t>
  </si>
  <si>
    <t>māsas</t>
  </si>
  <si>
    <t>Vidējais nostrādāto virsstundu skaits  uz vienu ārstniecības personu, kas attiecīgajā periodā veic virsstundu darbu</t>
  </si>
  <si>
    <t>Letalitāte stacionārā, %</t>
  </si>
  <si>
    <t>Novirze no plānotā saistīta ar to, ka 2020.gada otrajā pusgadā darbā tika pieņemti 8 ārsti stažieri, kuri aizpilda esošās dežūrārstu vakances, tādējādi samazinot ārstu īpatsvaru, kuri veic virsstundu darbu.</t>
  </si>
  <si>
    <t>Novirze no plānotā saistīta ar to, ka 2020.gada otrajā pusgadā darbā tika pieņemti 8 ārsti stažieri, kuri aizpilda esošās dežūrārstu vakances, tādējādi samazinot vidējo nostrādāto virsstundu skaitu uz vienu ārstu</t>
  </si>
  <si>
    <t>Novirze ārstniecības personu īpatsvara  rādītājā vecuma grupā no 25 līdz 40 gadiem radusies sakarā ar to, ka 2020.gada otrajā pusgadā darba attiecības nodibinātas ar 6 ārstiem stažieriem šajā vecuma kategorijā, kā arī 7 sanitāri ieguva māsas palīga kvalifikāciju</t>
  </si>
  <si>
    <t>Psihiatriskā profila pacientiem uz valsts apmaksāto ambulatoro konsultāciju rindas praktiski nav. Šeit tiek uzrādīta rinda uz pirmreizējo konsultāciju pie konkrētiem ārstiem, kuras veidojas pacientam izsakot vēlmi saņemt konsultāciju tieši no ārsta, kuru viņš ir izvēlējies. Pie dažiem ārstiem rinda ir pat līdz 30 dienām. Tāpat rādītāja palielināšanās skaidrojama ar to, ka pie bērnu psihiatra uz pirmreizējo konsultāciju ir rindas, kas saistīts ar to, ka iestādē ir tikai viens bērnu psihiatrs.</t>
  </si>
  <si>
    <t>Gaidīšanas laika uz ambulatoro konsultāciju novirze skaidrojama arī ar COVID-19 ietekmi uz ambulatoro konsultāciju ierobežojumu pandēmijas laikā, kad daļēji tika paralizēts ambulatorais darbs, vai sniegtas konsultācijas attālināti. Tā kā pirmreizējas konsutācijas nav iepējams sniegt attālināti, palielinājās gaidīšanas laiks.</t>
  </si>
  <si>
    <t>Šis rādītājs ir grūti plānojams, jo visbiežāk atkarīgs no gerantoloģijas pacietu diagnozes un vispārējā veselības stāvokļa.</t>
  </si>
  <si>
    <t>Šis rādītājs  atkarīgs no  pacietu diagnozes un vispārējā veselības stāvokļa.</t>
  </si>
  <si>
    <t>COVID-19 pandēmijas ietekmē, kad uz laiku tika samazināts vai pilnībā paralizēts darbs stacionārā, pacientu plūsma tika samazināta, kas būtiski ietekmēja arī šo rādītāju.</t>
  </si>
  <si>
    <t>Neto apgrozījums, EUR</t>
  </si>
  <si>
    <t>Peļņa vai zaudējumi, EUR</t>
  </si>
  <si>
    <t>Bruto peļņa vai zaudējumi, EUR</t>
  </si>
  <si>
    <t>Peļņa pirms procentu maksājumiem, nodokļiem, nolietojuma un amortizācijas atskaitījumiem (EBITDA), EUR</t>
  </si>
  <si>
    <t>Pamatkapitāls, EUR</t>
  </si>
  <si>
    <t>Pašu kapitāls, EUR</t>
  </si>
  <si>
    <t>Pašu kapitāla atdeve (ROE), %</t>
  </si>
  <si>
    <t>Saistību īpatsvars bilancē, %</t>
  </si>
  <si>
    <t>Kopējā naudas plūsma, EUR</t>
  </si>
  <si>
    <t>Ieņēmumi no valsts apmaksātiem veselības aprūpes pakalpojumiem, EUR</t>
  </si>
  <si>
    <t>Ieņēmumi no valsts atbalsta maksājumiem Covid-19 ietekmes mazināšanai, EUR</t>
  </si>
  <si>
    <t>Peļņa iekļauta Latvijas – Lietuvas Pārrobežu projekta INTERREG Nr. LLI-336 “Successful psychosocial and sensory rehabilitation for children and adults suffering from mental behavioral disorders” (SUPER) “Veiksmīga psihosociālā un sensorā rehabilitācija bērniem un pieaugušajiem, kuri cieš no garīgiem un uzvedības traucējumiem”. realizācijas izmaksās, euro, Ministru kabineta 2019.gada 25. novembra rīkojums Nr.586 par peļņas iekļaušanu slimnīcas infrastruktūras uzlabošanai.</t>
  </si>
  <si>
    <t>Peļņa iekļauta Latvijas – Lietuvas Pārrobežu projekta INTERREG Nr. LLI-336 “Successful psychosocial and sensory rehabilitation for children and adults suffering from mental behavioral disorders” (SUPER) “Veiksmīga psihosociālā un sensorā rehabilitācija bērniem un pieaugušajiem, kuri cieš no garīgiem un uzvedības traucējumiem”. realizācijas izmaksās, euro, Ministru kabineta 2020.gada 13.oktobra rīkojuma Nr.601  2.punkta 2.3. apakšpunktu par peļņas novizīšanu valsts apmaksāto veselības aprūpes pakalpojumu kvalitātes un piejamības nodrošināšanai, tais skaitā INTERREG projekta realizācijai.</t>
  </si>
  <si>
    <t>Valsts budžetā iemaksātās dividendes pārskata periodā, EUR</t>
  </si>
  <si>
    <r>
      <t xml:space="preserve">No valsts un pašvaldību budžeta tieši vai netieši </t>
    </r>
    <r>
      <rPr>
        <u/>
        <sz val="10"/>
        <color theme="1"/>
        <rFont val="Times New Roman"/>
        <family val="1"/>
        <charset val="186"/>
      </rPr>
      <t>saņemtā finansējuma izlietojums</t>
    </r>
    <r>
      <rPr>
        <sz val="10"/>
        <color theme="1"/>
        <rFont val="Times New Roman"/>
        <family val="1"/>
        <charset val="186"/>
      </rPr>
      <t xml:space="preserve"> (dotācijas, maksa par pakalpojumiem un citi finanšu līdzekļi) kopā, EUR, t.sk.</t>
    </r>
  </si>
  <si>
    <t>VSIA "Piejūras slimnīca"</t>
  </si>
  <si>
    <t>Nacionālā veselības dienesta veiktie ieturējumi un ārstniecības iestādes samaksātie līgumsodi par nepamatoti saņemtajiem maksājumiem (vai uzrādītajiem pakalpojumiem), EUR</t>
  </si>
  <si>
    <t>Pamatdarbības neto naudas plūsma, EUR</t>
  </si>
  <si>
    <t>Investīciju plāna izpilde, EUR</t>
  </si>
  <si>
    <t xml:space="preserve">Jūtama Covid-19 pandēmijas un ar to saistīto ierobežojumu ietekme uz vispārējo pacientu veselības stāvokli un slimību saasinājumu. </t>
  </si>
  <si>
    <t>Peļņas palielinājumu ietekmējis saņemtais valsts atbalsts Covod-19 appstākļos, jo ir saņemti kompensācijas maksājumi 150590 EUR apjomā (gatavības režīma nodrošināšanai, piemaksām par darbu Covid-19 apstākļos un individuālās aizsardzības līdzekļiem)</t>
  </si>
  <si>
    <t>Covid-19 ietekmēja plānoto investīciju apjoma izpildi. Uz 2021.gadu pārcelta uzņemšanas nodaļas renovācija.</t>
  </si>
  <si>
    <t>Gada darbības pozitīvo rezultātu ietekmēja sniegtais valsts atbalsts Covid-19 radīto seku novēršanai.</t>
  </si>
  <si>
    <t>Negatīvo pamatdarbības naudas plūsmas rezultātu daļēji radīja fakts, ka 2019.gada nogalē aprēķinātie slēgtās onkoloģiskās klīnikas darbinieku atlaišanas pabalsti no bankas konta uz darbinieku kontiem tika novirzīti 2020.gada janvārī, lai gan no Valsts kases maksājums bija veikts 2019.gada decembrī (gada nogales banku darbības ietekme). Īstermiņa kreditoru parādi (parādi piegādātājiem, darbiniekiem un nodokļi) Slimnīcai 2020.gada 31.decembrī, salīdzinot ar 2019.gada 31.decembri, samazinājušies par 330244 EUR.</t>
  </si>
  <si>
    <t>Novirze skaidrojama ar Covid-19 ietekmi un valsts sniegto atbalstu šajā situācijā.</t>
  </si>
  <si>
    <t>Rādītāja novirze no plānotā skaidrojama ar Covid-19 ietekmi, kā rezultātā Slimnīcai nācās pastiprināti samazināt izdevumu apjomu, jo samazināta ieņēmumu apjoma apstākļos nebija iespējams paredzēt, kāds būs finanšu gada rezultāts.</t>
  </si>
  <si>
    <t>Peļņas palielinājumu ietekmējis saņemtais valsts atbalsts Covid-19 appstākļos, jo ir saņemti kompensācijas maksājumi 150590 EUR apjomā (gatavības režīma nodrošināšanai, piemaksām par darbu Covid-19 apstākļos un individuālās aizsardzības līdzekļiem)</t>
  </si>
  <si>
    <t xml:space="preserve">Ieņēmumu izlietojuma rādītājs parāda Covid-19 ietekmi uz plānoto gada rezultātu, kāds tas būtu, ja netiktu saņemts valsts atbalsts, pat pie stingras izdevumu ierobežošanas.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</si>
</sst>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sz val="11"/>
      <color theme="1"/>
      <name val="Calibri"/>
      <family val="2"/>
      <scheme val="minor"/>
    </font>
    <font>
      <b/>
      <sz val="12"/>
      <color theme="1"/>
      <name val="Times New Roman"/>
      <family val="1"/>
      <charset val="186"/>
    </font>
    <font>
      <sz val="10"/>
      <color theme="1"/>
      <name val="Times New Roman"/>
      <family val="1"/>
      <charset val="186"/>
    </font>
    <font>
      <b/>
      <sz val="10"/>
      <color theme="1"/>
      <name val="Times New Roman"/>
      <family val="1"/>
      <charset val="186"/>
    </font>
    <font>
      <sz val="9"/>
      <color theme="1"/>
      <name val="Times New Roman"/>
      <family val="1"/>
      <charset val="186"/>
    </font>
    <font>
      <sz val="10"/>
      <color rgb="FF0070C0"/>
      <name val="Times New Roman"/>
      <family val="1"/>
      <charset val="186"/>
    </font>
    <font>
      <b/>
      <sz val="11"/>
      <color theme="1"/>
      <name val="Times New Roman"/>
      <family val="1"/>
      <charset val="186"/>
    </font>
    <font>
      <sz val="10"/>
      <name val="Times New Roman"/>
      <family val="1"/>
      <charset val="186"/>
    </font>
    <font>
      <u/>
      <sz val="10"/>
      <color theme="1"/>
      <name val="Times New Roman"/>
      <family val="1"/>
      <charset val="186"/>
    </font>
    <font>
      <b/>
      <sz val="14"/>
      <color theme="1"/>
      <name val="Times New Roman"/>
      <family val="1"/>
      <charset val="186"/>
    </font>
    <font>
      <sz val="11"/>
      <color theme="1"/>
      <name val="Times New Roman"/>
      <family val="1"/>
      <charset val="186"/>
    </font>
    <font>
      <sz val="11"/>
      <color rgb="FF000000"/>
      <name val="Times New Roman"/>
      <family val="1"/>
      <charset val="186"/>
    </font>
    <font>
      <i/>
      <sz val="10"/>
      <name val="Times New Roman"/>
      <family val="1"/>
      <charset val="186"/>
    </font>
  </fonts>
  <fills count="3">
    <fill>
      <patternFill patternType="none"/>
    </fill>
    <fill>
      <patternFill patternType="gray125"/>
    </fill>
    <fill>
      <patternFill patternType="solid">
        <fgColor theme="0" tint="-4.9989318521683403E-2"/>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103">
    <xf numFmtId="0" fontId="0" fillId="0" borderId="0" xfId="0"/>
    <xf numFmtId="4" fontId="3" fillId="0" borderId="5" xfId="0" applyNumberFormat="1" applyFont="1" applyBorder="1" applyAlignment="1">
      <alignment vertical="center" wrapText="1"/>
    </xf>
    <xf numFmtId="0" fontId="3" fillId="0" borderId="0" xfId="0" applyFont="1" applyFill="1" applyBorder="1" applyAlignment="1">
      <alignment vertical="center" wrapText="1"/>
    </xf>
    <xf numFmtId="0" fontId="5" fillId="2" borderId="1" xfId="0" applyFont="1" applyFill="1" applyBorder="1" applyAlignment="1">
      <alignment horizontal="center" vertical="center" wrapText="1"/>
    </xf>
    <xf numFmtId="0" fontId="0" fillId="0" borderId="0" xfId="0" applyAlignment="1">
      <alignment horizontal="center" vertical="center"/>
    </xf>
    <xf numFmtId="0" fontId="3" fillId="0" borderId="0" xfId="0" applyFont="1" applyBorder="1" applyAlignment="1"/>
    <xf numFmtId="0" fontId="7" fillId="0" borderId="0" xfId="0" applyFont="1" applyAlignment="1">
      <alignment horizontal="center" wrapText="1"/>
    </xf>
    <xf numFmtId="0" fontId="0" fillId="0" borderId="0" xfId="0" applyBorder="1"/>
    <xf numFmtId="0" fontId="7" fillId="0" borderId="0" xfId="0" applyFont="1" applyAlignment="1">
      <alignment horizontal="center" wrapText="1"/>
    </xf>
    <xf numFmtId="0" fontId="7" fillId="0" borderId="0" xfId="0" applyFont="1" applyAlignment="1">
      <alignment horizontal="center" wrapText="1"/>
    </xf>
    <xf numFmtId="0" fontId="3" fillId="0" borderId="0" xfId="0" applyFont="1" applyBorder="1" applyAlignment="1">
      <alignment horizontal="left" vertical="center" wrapText="1"/>
    </xf>
    <xf numFmtId="0" fontId="0" fillId="0" borderId="0" xfId="0" applyAlignment="1">
      <alignment horizontal="center"/>
    </xf>
    <xf numFmtId="4" fontId="3" fillId="2" borderId="5" xfId="0" applyNumberFormat="1" applyFont="1" applyFill="1" applyBorder="1" applyAlignment="1">
      <alignment horizontal="center" vertical="center" wrapText="1"/>
    </xf>
    <xf numFmtId="4" fontId="3" fillId="0" borderId="5" xfId="0" applyNumberFormat="1" applyFont="1" applyBorder="1" applyAlignment="1">
      <alignment horizontal="center" vertical="center" wrapText="1"/>
    </xf>
    <xf numFmtId="0" fontId="3" fillId="0" borderId="5" xfId="0" applyFont="1" applyBorder="1" applyAlignment="1">
      <alignment horizontal="center" vertical="center" wrapText="1"/>
    </xf>
    <xf numFmtId="9" fontId="3" fillId="0" borderId="5" xfId="1" applyFont="1" applyBorder="1" applyAlignment="1">
      <alignment horizontal="center" vertical="center" wrapText="1"/>
    </xf>
    <xf numFmtId="0" fontId="3" fillId="0" borderId="4" xfId="0" applyFont="1" applyBorder="1" applyAlignment="1">
      <alignment horizontal="center" vertical="center" wrapText="1"/>
    </xf>
    <xf numFmtId="9" fontId="3" fillId="0" borderId="4" xfId="1" applyFont="1" applyBorder="1" applyAlignment="1">
      <alignment horizontal="center" vertical="center" wrapText="1"/>
    </xf>
    <xf numFmtId="0" fontId="0" fillId="0" borderId="0" xfId="0" applyBorder="1" applyAlignment="1">
      <alignment horizontal="center"/>
    </xf>
    <xf numFmtId="0" fontId="11" fillId="0" borderId="0" xfId="0" applyFont="1" applyAlignment="1">
      <alignment horizontal="right"/>
    </xf>
    <xf numFmtId="0" fontId="12" fillId="0" borderId="0" xfId="0" applyFont="1" applyAlignment="1">
      <alignment horizontal="right" vertical="center"/>
    </xf>
    <xf numFmtId="9" fontId="6" fillId="0" borderId="5" xfId="1" applyFont="1" applyBorder="1" applyAlignment="1">
      <alignment horizontal="center" vertical="center" wrapText="1"/>
    </xf>
    <xf numFmtId="0" fontId="7" fillId="0" borderId="0" xfId="0" applyFont="1" applyAlignment="1">
      <alignment horizontal="center" wrapText="1"/>
    </xf>
    <xf numFmtId="3" fontId="3" fillId="2" borderId="4" xfId="0" applyNumberFormat="1" applyFont="1" applyFill="1" applyBorder="1" applyAlignment="1">
      <alignment horizontal="center" vertical="center" wrapText="1"/>
    </xf>
    <xf numFmtId="3" fontId="3" fillId="2" borderId="5" xfId="0" applyNumberFormat="1" applyFont="1" applyFill="1" applyBorder="1" applyAlignment="1">
      <alignment horizontal="center" vertical="center" wrapText="1"/>
    </xf>
    <xf numFmtId="4" fontId="3" fillId="0" borderId="5" xfId="0" applyNumberFormat="1" applyFont="1" applyFill="1" applyBorder="1" applyAlignment="1">
      <alignment horizontal="center" vertical="center" wrapText="1"/>
    </xf>
    <xf numFmtId="9" fontId="3" fillId="0" borderId="5" xfId="1" applyFont="1" applyFill="1" applyBorder="1" applyAlignment="1">
      <alignment horizontal="center" vertical="center" wrapText="1"/>
    </xf>
    <xf numFmtId="4" fontId="3" fillId="0" borderId="5" xfId="0" applyNumberFormat="1" applyFont="1" applyFill="1" applyBorder="1" applyAlignment="1">
      <alignment vertical="center" wrapText="1"/>
    </xf>
    <xf numFmtId="3" fontId="3" fillId="0" borderId="5" xfId="0" applyNumberFormat="1" applyFont="1" applyFill="1" applyBorder="1" applyAlignment="1">
      <alignment horizontal="center" vertical="center" wrapText="1"/>
    </xf>
    <xf numFmtId="164" fontId="3" fillId="0" borderId="5" xfId="0" applyNumberFormat="1" applyFont="1" applyFill="1" applyBorder="1" applyAlignment="1">
      <alignment horizontal="center" vertical="center" wrapText="1"/>
    </xf>
    <xf numFmtId="0" fontId="13" fillId="0" borderId="12" xfId="0" applyFont="1" applyFill="1" applyBorder="1" applyAlignment="1">
      <alignment horizontal="center" vertical="center" wrapText="1"/>
    </xf>
    <xf numFmtId="164" fontId="8" fillId="0" borderId="5" xfId="0" applyNumberFormat="1" applyFont="1" applyFill="1" applyBorder="1" applyAlignment="1">
      <alignment horizontal="center" vertical="center" wrapText="1"/>
    </xf>
    <xf numFmtId="3" fontId="8" fillId="0" borderId="5" xfId="0" applyNumberFormat="1" applyFont="1" applyFill="1" applyBorder="1" applyAlignment="1">
      <alignment horizontal="center" vertical="center" wrapText="1"/>
    </xf>
    <xf numFmtId="4" fontId="8" fillId="0" borderId="5" xfId="0" applyNumberFormat="1" applyFont="1" applyFill="1" applyBorder="1" applyAlignment="1">
      <alignment horizontal="center" vertical="center" wrapText="1"/>
    </xf>
    <xf numFmtId="4" fontId="8" fillId="0" borderId="4" xfId="0" applyNumberFormat="1" applyFont="1" applyFill="1" applyBorder="1" applyAlignment="1">
      <alignment horizontal="center" vertical="center" wrapText="1"/>
    </xf>
    <xf numFmtId="9" fontId="8" fillId="0" borderId="5" xfId="1" applyFont="1" applyFill="1" applyBorder="1" applyAlignment="1">
      <alignment horizontal="center" vertical="center" wrapText="1"/>
    </xf>
    <xf numFmtId="4" fontId="8" fillId="0" borderId="5" xfId="0" applyNumberFormat="1" applyFont="1" applyFill="1" applyBorder="1" applyAlignment="1">
      <alignment vertical="center" wrapText="1"/>
    </xf>
    <xf numFmtId="0" fontId="13" fillId="0" borderId="11" xfId="0" applyFont="1" applyFill="1" applyBorder="1" applyAlignment="1">
      <alignment horizontal="center" vertical="center" wrapText="1"/>
    </xf>
    <xf numFmtId="0" fontId="13" fillId="0" borderId="8" xfId="0" applyFont="1" applyFill="1" applyBorder="1" applyAlignment="1">
      <alignment horizontal="center"/>
    </xf>
    <xf numFmtId="0" fontId="13" fillId="0" borderId="13" xfId="0" applyFont="1" applyFill="1" applyBorder="1" applyAlignment="1">
      <alignment horizontal="center" vertical="center" wrapText="1"/>
    </xf>
    <xf numFmtId="3" fontId="8" fillId="2" borderId="4" xfId="0" applyNumberFormat="1" applyFont="1" applyFill="1" applyBorder="1" applyAlignment="1">
      <alignment horizontal="center" vertical="center" wrapText="1"/>
    </xf>
    <xf numFmtId="4" fontId="8" fillId="2" borderId="4" xfId="0" applyNumberFormat="1" applyFont="1" applyFill="1" applyBorder="1" applyAlignment="1">
      <alignment horizontal="center" vertical="center" wrapText="1"/>
    </xf>
    <xf numFmtId="4" fontId="8" fillId="0" borderId="4" xfId="0" applyNumberFormat="1" applyFont="1" applyBorder="1" applyAlignment="1">
      <alignment horizontal="center" vertical="center" wrapText="1"/>
    </xf>
    <xf numFmtId="9" fontId="8" fillId="0" borderId="4" xfId="1" applyFont="1" applyBorder="1" applyAlignment="1">
      <alignment horizontal="center" vertical="center" wrapText="1"/>
    </xf>
    <xf numFmtId="9" fontId="3" fillId="0" borderId="5" xfId="1" applyFont="1" applyFill="1" applyBorder="1" applyAlignment="1">
      <alignment horizontal="left" vertical="center" wrapText="1"/>
    </xf>
    <xf numFmtId="4" fontId="3" fillId="0" borderId="5" xfId="0" applyNumberFormat="1" applyFont="1" applyFill="1" applyBorder="1" applyAlignment="1">
      <alignment horizontal="left" vertical="center" wrapText="1"/>
    </xf>
    <xf numFmtId="0" fontId="0" fillId="0" borderId="0" xfId="0" applyFill="1"/>
    <xf numFmtId="3" fontId="3" fillId="0" borderId="4" xfId="0" applyNumberFormat="1" applyFont="1" applyBorder="1" applyAlignment="1">
      <alignment horizontal="center" vertical="center" wrapText="1"/>
    </xf>
    <xf numFmtId="3" fontId="3" fillId="0" borderId="5" xfId="0" applyNumberFormat="1" applyFont="1" applyBorder="1" applyAlignment="1">
      <alignment horizontal="center" vertical="center" wrapText="1"/>
    </xf>
    <xf numFmtId="4" fontId="3" fillId="2" borderId="1" xfId="0" applyNumberFormat="1" applyFont="1" applyFill="1" applyBorder="1" applyAlignment="1">
      <alignment horizontal="center" vertical="center" wrapText="1"/>
    </xf>
    <xf numFmtId="4" fontId="3" fillId="0" borderId="1" xfId="0" applyNumberFormat="1" applyFont="1" applyBorder="1" applyAlignment="1">
      <alignment horizontal="center" vertical="center" wrapText="1"/>
    </xf>
    <xf numFmtId="9" fontId="3" fillId="0" borderId="1" xfId="1" applyFont="1" applyBorder="1" applyAlignment="1">
      <alignment horizontal="center" vertical="center" wrapText="1"/>
    </xf>
    <xf numFmtId="164" fontId="3" fillId="2" borderId="1" xfId="0" applyNumberFormat="1" applyFont="1" applyFill="1" applyBorder="1" applyAlignment="1">
      <alignment horizontal="center" vertical="center" wrapText="1"/>
    </xf>
    <xf numFmtId="3" fontId="3" fillId="0" borderId="1" xfId="0" applyNumberFormat="1" applyFont="1" applyBorder="1" applyAlignment="1">
      <alignment horizontal="center" vertical="center" wrapText="1"/>
    </xf>
    <xf numFmtId="3" fontId="3" fillId="2" borderId="1" xfId="0" applyNumberFormat="1" applyFont="1" applyFill="1" applyBorder="1" applyAlignment="1">
      <alignment horizontal="center" vertical="center" wrapText="1"/>
    </xf>
    <xf numFmtId="2" fontId="3" fillId="2" borderId="4" xfId="0" applyNumberFormat="1" applyFont="1" applyFill="1" applyBorder="1" applyAlignment="1">
      <alignment horizontal="center" vertical="center" wrapText="1"/>
    </xf>
    <xf numFmtId="2" fontId="3" fillId="2" borderId="5" xfId="0" applyNumberFormat="1" applyFont="1" applyFill="1" applyBorder="1" applyAlignment="1">
      <alignment horizontal="center" vertical="center" wrapText="1"/>
    </xf>
    <xf numFmtId="2" fontId="3" fillId="0" borderId="5" xfId="0" applyNumberFormat="1" applyFont="1" applyBorder="1" applyAlignment="1">
      <alignment horizontal="center" vertical="center" wrapText="1"/>
    </xf>
    <xf numFmtId="0" fontId="3" fillId="0" borderId="1" xfId="0" applyFont="1" applyBorder="1" applyAlignment="1">
      <alignment horizontal="center" vertical="center" wrapText="1"/>
    </xf>
    <xf numFmtId="3" fontId="3" fillId="2" borderId="8" xfId="0" applyNumberFormat="1" applyFont="1" applyFill="1" applyBorder="1" applyAlignment="1">
      <alignment horizontal="center" vertical="center" wrapText="1"/>
    </xf>
    <xf numFmtId="3" fontId="3" fillId="2" borderId="11" xfId="0" applyNumberFormat="1" applyFont="1" applyFill="1" applyBorder="1" applyAlignment="1">
      <alignment horizontal="center" vertical="center" wrapText="1"/>
    </xf>
    <xf numFmtId="3" fontId="3" fillId="0" borderId="11" xfId="0" applyNumberFormat="1" applyFont="1" applyBorder="1" applyAlignment="1">
      <alignment horizontal="center" vertical="center" wrapText="1"/>
    </xf>
    <xf numFmtId="0" fontId="3" fillId="0" borderId="11" xfId="0" applyFont="1" applyBorder="1" applyAlignment="1">
      <alignment horizontal="center" vertical="center" wrapText="1"/>
    </xf>
    <xf numFmtId="9" fontId="3" fillId="0" borderId="11" xfId="1" applyFont="1" applyBorder="1" applyAlignment="1">
      <alignment horizontal="center" vertical="center" wrapText="1"/>
    </xf>
    <xf numFmtId="4" fontId="3" fillId="0" borderId="11" xfId="0" applyNumberFormat="1" applyFont="1" applyBorder="1" applyAlignment="1">
      <alignment vertical="center" wrapText="1"/>
    </xf>
    <xf numFmtId="0" fontId="0" fillId="0" borderId="0" xfId="0" applyBorder="1" applyAlignment="1"/>
    <xf numFmtId="4" fontId="3" fillId="0" borderId="1" xfId="0" applyNumberFormat="1" applyFont="1" applyBorder="1" applyAlignment="1">
      <alignment vertical="center" wrapText="1"/>
    </xf>
    <xf numFmtId="0" fontId="11" fillId="0" borderId="0" xfId="0" applyFont="1" applyAlignment="1"/>
    <xf numFmtId="0" fontId="3" fillId="0" borderId="0" xfId="0" applyFont="1" applyBorder="1" applyAlignment="1">
      <alignment vertical="center" wrapText="1"/>
    </xf>
    <xf numFmtId="3" fontId="8" fillId="0" borderId="4"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6" xfId="0" applyFont="1" applyBorder="1" applyAlignment="1">
      <alignment horizontal="left" vertical="center" wrapText="1"/>
    </xf>
    <xf numFmtId="0" fontId="3" fillId="0" borderId="8" xfId="0" applyFont="1" applyBorder="1" applyAlignment="1">
      <alignment horizontal="left" vertical="center" wrapText="1"/>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0" fontId="3" fillId="0" borderId="2" xfId="0" applyFont="1" applyBorder="1" applyAlignment="1">
      <alignment horizontal="right" vertical="center" wrapText="1"/>
    </xf>
    <xf numFmtId="0" fontId="3" fillId="0" borderId="4" xfId="0" applyFont="1" applyBorder="1" applyAlignment="1">
      <alignment horizontal="right" vertical="center" wrapText="1"/>
    </xf>
    <xf numFmtId="0" fontId="8" fillId="2" borderId="2" xfId="0" applyFont="1" applyFill="1" applyBorder="1" applyAlignment="1">
      <alignment horizontal="left" vertical="center" wrapText="1"/>
    </xf>
    <xf numFmtId="0" fontId="8" fillId="2" borderId="4"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3" xfId="0" applyFont="1" applyBorder="1" applyAlignment="1">
      <alignment horizontal="left" vertical="center" wrapText="1"/>
    </xf>
    <xf numFmtId="0" fontId="7" fillId="0" borderId="0" xfId="0" applyFont="1" applyAlignment="1">
      <alignment horizontal="center" wrapText="1"/>
    </xf>
    <xf numFmtId="0" fontId="2" fillId="0" borderId="0" xfId="0" applyFont="1" applyAlignment="1">
      <alignment horizontal="left"/>
    </xf>
    <xf numFmtId="0" fontId="10" fillId="0" borderId="0" xfId="0" applyFont="1" applyAlignment="1">
      <alignment horizontal="left" inden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3" fillId="0" borderId="6" xfId="0" applyFont="1" applyFill="1" applyBorder="1" applyAlignment="1">
      <alignment horizontal="left" vertical="center" wrapText="1"/>
    </xf>
    <xf numFmtId="0" fontId="3" fillId="0" borderId="8"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cellXfs>
  <cellStyles count="2">
    <cellStyle name="Parasts" xfId="0" builtinId="0"/>
    <cellStyle name="Procenti"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9</xdr:col>
      <xdr:colOff>0</xdr:colOff>
      <xdr:row>56</xdr:row>
      <xdr:rowOff>70643</xdr:rowOff>
    </xdr:from>
    <xdr:ext cx="914400" cy="26456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7083425" y="9206706"/>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lv-LV" sz="1100"/>
        </a:p>
      </xdr:txBody>
    </xdr:sp>
    <xdr:clientData/>
  </xdr:oneCellAnchor>
  <xdr:oneCellAnchor>
    <xdr:from>
      <xdr:col>9</xdr:col>
      <xdr:colOff>0</xdr:colOff>
      <xdr:row>56</xdr:row>
      <xdr:rowOff>70643</xdr:rowOff>
    </xdr:from>
    <xdr:ext cx="914400" cy="264560"/>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7083425" y="9206706"/>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lv-LV" sz="1100"/>
        </a:p>
      </xdr:txBody>
    </xdr:sp>
    <xdr:clientData/>
  </xdr:oneCellAnchor>
</xdr:wsDr>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63"/>
  <sheetViews>
    <sheetView tabSelected="1" zoomScale="130" zoomScaleNormal="130" workbookViewId="0">
      <selection activeCell="J59" sqref="J59"/>
    </sheetView>
  </sheetViews>
  <sheetFormatPr defaultRowHeight="15" x14ac:dyDescent="0.25"/>
  <cols>
    <col min="1" max="1" width="34.140625" customWidth="1"/>
    <col min="2" max="2" width="13.5703125" customWidth="1"/>
    <col min="3" max="3" width="8.85546875" style="11" customWidth="1"/>
    <col min="4" max="4" width="10.42578125" style="11" customWidth="1"/>
    <col min="5" max="7" width="8.85546875" style="11" customWidth="1"/>
    <col min="8" max="8" width="30.28515625" style="11" customWidth="1"/>
    <col min="9" max="9" width="46.7109375" customWidth="1"/>
  </cols>
  <sheetData>
    <row r="1" spans="1:9" x14ac:dyDescent="0.25">
      <c r="I1" s="20" t="s">
        <v>11</v>
      </c>
    </row>
    <row r="2" spans="1:9" x14ac:dyDescent="0.25">
      <c r="I2" s="20" t="s">
        <v>12</v>
      </c>
    </row>
    <row r="3" spans="1:9" x14ac:dyDescent="0.25">
      <c r="I3" s="20" t="s">
        <v>13</v>
      </c>
    </row>
    <row r="4" spans="1:9" x14ac:dyDescent="0.25">
      <c r="I4" s="20" t="s">
        <v>14</v>
      </c>
    </row>
    <row r="6" spans="1:9" ht="22.5" customHeight="1" x14ac:dyDescent="0.25">
      <c r="A6" s="84" t="s">
        <v>6</v>
      </c>
      <c r="B6" s="84"/>
      <c r="C6" s="84"/>
      <c r="D6" s="84"/>
      <c r="E6" s="84"/>
      <c r="F6" s="84"/>
      <c r="G6" s="84"/>
      <c r="H6" s="84"/>
      <c r="I6" s="84"/>
    </row>
    <row r="7" spans="1:9" ht="14.25" customHeight="1" x14ac:dyDescent="0.25">
      <c r="A7" s="6"/>
      <c r="B7" s="22"/>
      <c r="C7" s="8"/>
      <c r="D7" s="8"/>
      <c r="E7" s="8"/>
      <c r="F7" s="8"/>
      <c r="G7" s="8"/>
      <c r="H7" s="9"/>
      <c r="I7" s="6"/>
    </row>
    <row r="8" spans="1:9" ht="18" customHeight="1" x14ac:dyDescent="0.25">
      <c r="A8" s="19" t="s">
        <v>7</v>
      </c>
      <c r="B8" s="67"/>
      <c r="C8" s="85" t="s">
        <v>58</v>
      </c>
      <c r="D8" s="85"/>
      <c r="E8" s="85"/>
      <c r="F8" s="85"/>
      <c r="G8" s="85"/>
      <c r="H8" s="85"/>
      <c r="I8" s="85"/>
    </row>
    <row r="9" spans="1:9" ht="18.75" x14ac:dyDescent="0.3">
      <c r="A9" s="19" t="s">
        <v>9</v>
      </c>
      <c r="B9" s="19"/>
      <c r="C9" s="86">
        <v>2020</v>
      </c>
      <c r="D9" s="86"/>
      <c r="E9" s="86"/>
      <c r="F9" s="86"/>
      <c r="G9" s="86"/>
      <c r="H9" s="86"/>
      <c r="I9" s="86"/>
    </row>
    <row r="10" spans="1:9" ht="14.25" customHeight="1" thickBot="1" x14ac:dyDescent="0.3"/>
    <row r="11" spans="1:9" ht="16.5" thickBot="1" x14ac:dyDescent="0.3">
      <c r="A11" s="87" t="s">
        <v>3</v>
      </c>
      <c r="B11" s="88"/>
      <c r="C11" s="88"/>
      <c r="D11" s="88"/>
      <c r="E11" s="88"/>
      <c r="F11" s="88"/>
      <c r="G11" s="88"/>
      <c r="H11" s="88"/>
      <c r="I11" s="89"/>
    </row>
    <row r="12" spans="1:9" s="4" customFormat="1" ht="48.75" thickBot="1" x14ac:dyDescent="0.3">
      <c r="A12" s="101" t="s">
        <v>5</v>
      </c>
      <c r="B12" s="102"/>
      <c r="C12" s="3" t="s">
        <v>17</v>
      </c>
      <c r="D12" s="3" t="s">
        <v>18</v>
      </c>
      <c r="E12" s="3" t="s">
        <v>19</v>
      </c>
      <c r="F12" s="3" t="s">
        <v>8</v>
      </c>
      <c r="G12" s="3" t="s">
        <v>4</v>
      </c>
      <c r="H12" s="3" t="s">
        <v>15</v>
      </c>
      <c r="I12" s="3" t="s">
        <v>16</v>
      </c>
    </row>
    <row r="13" spans="1:9" ht="26.25" customHeight="1" thickBot="1" x14ac:dyDescent="0.3">
      <c r="A13" s="71" t="s">
        <v>20</v>
      </c>
      <c r="B13" s="72"/>
      <c r="C13" s="40">
        <v>168</v>
      </c>
      <c r="D13" s="41">
        <v>95</v>
      </c>
      <c r="E13" s="42">
        <v>95</v>
      </c>
      <c r="F13" s="42">
        <f>E13-D13</f>
        <v>0</v>
      </c>
      <c r="G13" s="43">
        <f>F13/D13</f>
        <v>0</v>
      </c>
      <c r="H13" s="21"/>
      <c r="I13" s="1"/>
    </row>
    <row r="14" spans="1:9" ht="39" customHeight="1" thickBot="1" x14ac:dyDescent="0.3">
      <c r="A14" s="81" t="s">
        <v>21</v>
      </c>
      <c r="B14" s="82"/>
      <c r="C14" s="25">
        <v>0.31914893617021278</v>
      </c>
      <c r="D14" s="25">
        <v>0.36170212765957449</v>
      </c>
      <c r="E14" s="25">
        <v>0.36170212765957449</v>
      </c>
      <c r="F14" s="34">
        <f t="shared" ref="F14:F25" si="0">E14-D14</f>
        <v>0</v>
      </c>
      <c r="G14" s="26">
        <f>F14/D14</f>
        <v>0</v>
      </c>
      <c r="H14" s="26"/>
      <c r="I14" s="27"/>
    </row>
    <row r="15" spans="1:9" ht="67.5" customHeight="1" thickBot="1" x14ac:dyDescent="0.3">
      <c r="A15" s="81" t="s">
        <v>22</v>
      </c>
      <c r="B15" s="82"/>
      <c r="C15" s="28">
        <v>9</v>
      </c>
      <c r="D15" s="29">
        <v>9.8000000000000007</v>
      </c>
      <c r="E15" s="25">
        <v>27</v>
      </c>
      <c r="F15" s="34">
        <f t="shared" si="0"/>
        <v>17.2</v>
      </c>
      <c r="G15" s="26">
        <f t="shared" ref="G15:G25" si="1">F15/D15</f>
        <v>1.7551020408163263</v>
      </c>
      <c r="H15" s="26"/>
      <c r="I15" s="27" t="s">
        <v>37</v>
      </c>
    </row>
    <row r="16" spans="1:9" ht="131.25" customHeight="1" thickBot="1" x14ac:dyDescent="0.3">
      <c r="A16" s="81" t="s">
        <v>23</v>
      </c>
      <c r="B16" s="82"/>
      <c r="C16" s="28">
        <v>14</v>
      </c>
      <c r="D16" s="28">
        <v>14</v>
      </c>
      <c r="E16" s="28">
        <v>16</v>
      </c>
      <c r="F16" s="69">
        <f t="shared" si="0"/>
        <v>2</v>
      </c>
      <c r="G16" s="26">
        <f t="shared" si="1"/>
        <v>0.14285714285714285</v>
      </c>
      <c r="H16" s="44" t="s">
        <v>39</v>
      </c>
      <c r="I16" s="45" t="s">
        <v>38</v>
      </c>
    </row>
    <row r="17" spans="1:9" ht="15.75" thickBot="1" x14ac:dyDescent="0.3">
      <c r="A17" s="71" t="s">
        <v>24</v>
      </c>
      <c r="B17" s="72"/>
      <c r="C17" s="28">
        <v>21.4</v>
      </c>
      <c r="D17" s="28">
        <v>32</v>
      </c>
      <c r="E17" s="13">
        <v>33.380000000000003</v>
      </c>
      <c r="F17" s="42">
        <f t="shared" si="0"/>
        <v>1.3800000000000026</v>
      </c>
      <c r="G17" s="15">
        <f t="shared" si="1"/>
        <v>4.312500000000008E-2</v>
      </c>
      <c r="H17" s="26"/>
      <c r="I17" s="27"/>
    </row>
    <row r="18" spans="1:9" ht="15.75" thickBot="1" x14ac:dyDescent="0.3">
      <c r="A18" s="71" t="s">
        <v>25</v>
      </c>
      <c r="B18" s="72"/>
      <c r="C18" s="28">
        <v>69</v>
      </c>
      <c r="D18" s="28">
        <v>92</v>
      </c>
      <c r="E18" s="13">
        <v>98.78</v>
      </c>
      <c r="F18" s="42">
        <f t="shared" si="0"/>
        <v>6.7800000000000011</v>
      </c>
      <c r="G18" s="15">
        <f t="shared" si="1"/>
        <v>7.3695652173913051E-2</v>
      </c>
      <c r="H18" s="26"/>
      <c r="I18" s="27"/>
    </row>
    <row r="19" spans="1:9" ht="51.75" customHeight="1" thickBot="1" x14ac:dyDescent="0.3">
      <c r="A19" s="81" t="s">
        <v>26</v>
      </c>
      <c r="B19" s="82"/>
      <c r="C19" s="28">
        <v>36</v>
      </c>
      <c r="D19" s="28">
        <v>35</v>
      </c>
      <c r="E19" s="25">
        <v>77</v>
      </c>
      <c r="F19" s="34">
        <f t="shared" ref="F19:F24" si="2">E19-D19</f>
        <v>42</v>
      </c>
      <c r="G19" s="26">
        <f t="shared" ref="G19:G24" si="3">F19/D19</f>
        <v>1.2</v>
      </c>
      <c r="H19" s="44" t="s">
        <v>62</v>
      </c>
      <c r="I19" s="27" t="s">
        <v>41</v>
      </c>
    </row>
    <row r="20" spans="1:9" s="46" customFormat="1" ht="67.5" customHeight="1" thickBot="1" x14ac:dyDescent="0.3">
      <c r="A20" s="96" t="s">
        <v>29</v>
      </c>
      <c r="B20" s="97"/>
      <c r="C20" s="29">
        <v>2.8</v>
      </c>
      <c r="D20" s="28">
        <v>2</v>
      </c>
      <c r="E20" s="25">
        <v>0.97</v>
      </c>
      <c r="F20" s="34">
        <f t="shared" si="2"/>
        <v>-1.03</v>
      </c>
      <c r="G20" s="26">
        <f t="shared" si="3"/>
        <v>-0.51500000000000001</v>
      </c>
      <c r="H20" s="44" t="s">
        <v>42</v>
      </c>
      <c r="I20" s="27" t="s">
        <v>41</v>
      </c>
    </row>
    <row r="21" spans="1:9" ht="59.25" customHeight="1" thickBot="1" x14ac:dyDescent="0.3">
      <c r="A21" s="98" t="s">
        <v>30</v>
      </c>
      <c r="B21" s="30" t="s">
        <v>31</v>
      </c>
      <c r="C21" s="31">
        <v>32.1</v>
      </c>
      <c r="D21" s="32">
        <v>54</v>
      </c>
      <c r="E21" s="33">
        <v>30</v>
      </c>
      <c r="F21" s="34">
        <f t="shared" si="2"/>
        <v>-24</v>
      </c>
      <c r="G21" s="35">
        <f t="shared" si="3"/>
        <v>-0.44444444444444442</v>
      </c>
      <c r="H21" s="35"/>
      <c r="I21" s="36" t="s">
        <v>35</v>
      </c>
    </row>
    <row r="22" spans="1:9" ht="29.25" customHeight="1" thickBot="1" x14ac:dyDescent="0.3">
      <c r="A22" s="99"/>
      <c r="B22" s="37" t="s">
        <v>32</v>
      </c>
      <c r="C22" s="31">
        <v>26.3</v>
      </c>
      <c r="D22" s="32">
        <v>29</v>
      </c>
      <c r="E22" s="33">
        <v>27.5</v>
      </c>
      <c r="F22" s="34">
        <f t="shared" si="2"/>
        <v>-1.5</v>
      </c>
      <c r="G22" s="35">
        <f t="shared" si="3"/>
        <v>-5.1724137931034482E-2</v>
      </c>
      <c r="H22" s="35"/>
      <c r="I22" s="36"/>
    </row>
    <row r="23" spans="1:9" ht="54" customHeight="1" thickBot="1" x14ac:dyDescent="0.3">
      <c r="A23" s="98" t="s">
        <v>33</v>
      </c>
      <c r="B23" s="38" t="s">
        <v>31</v>
      </c>
      <c r="C23" s="32">
        <v>44</v>
      </c>
      <c r="D23" s="32">
        <v>57</v>
      </c>
      <c r="E23" s="33">
        <v>36</v>
      </c>
      <c r="F23" s="34">
        <f t="shared" si="2"/>
        <v>-21</v>
      </c>
      <c r="G23" s="35">
        <f t="shared" si="3"/>
        <v>-0.36842105263157893</v>
      </c>
      <c r="H23" s="35"/>
      <c r="I23" s="36" t="s">
        <v>36</v>
      </c>
    </row>
    <row r="24" spans="1:9" ht="23.25" customHeight="1" thickBot="1" x14ac:dyDescent="0.3">
      <c r="A24" s="100"/>
      <c r="B24" s="39" t="s">
        <v>32</v>
      </c>
      <c r="C24" s="32">
        <v>18</v>
      </c>
      <c r="D24" s="32">
        <v>12</v>
      </c>
      <c r="E24" s="33">
        <v>12.5</v>
      </c>
      <c r="F24" s="34">
        <f t="shared" si="2"/>
        <v>0.5</v>
      </c>
      <c r="G24" s="35">
        <f t="shared" si="3"/>
        <v>4.1666666666666664E-2</v>
      </c>
      <c r="H24" s="35"/>
      <c r="I24" s="36"/>
    </row>
    <row r="25" spans="1:9" ht="39" thickBot="1" x14ac:dyDescent="0.3">
      <c r="A25" s="81" t="s">
        <v>34</v>
      </c>
      <c r="B25" s="82"/>
      <c r="C25" s="25">
        <v>2.35</v>
      </c>
      <c r="D25" s="29">
        <v>2.5</v>
      </c>
      <c r="E25" s="25">
        <v>3.3</v>
      </c>
      <c r="F25" s="34">
        <f t="shared" si="0"/>
        <v>0.79999999999999982</v>
      </c>
      <c r="G25" s="26">
        <f t="shared" si="1"/>
        <v>0.31999999999999995</v>
      </c>
      <c r="H25" s="26"/>
      <c r="I25" s="27" t="s">
        <v>40</v>
      </c>
    </row>
    <row r="26" spans="1:9" ht="15.75" thickBot="1" x14ac:dyDescent="0.3">
      <c r="A26" s="90"/>
      <c r="B26" s="91"/>
      <c r="C26" s="91"/>
      <c r="D26" s="91"/>
      <c r="E26" s="91"/>
      <c r="F26" s="91"/>
      <c r="G26" s="91"/>
      <c r="H26" s="91"/>
      <c r="I26" s="92"/>
    </row>
    <row r="27" spans="1:9" ht="16.5" thickBot="1" x14ac:dyDescent="0.3">
      <c r="A27" s="87" t="s">
        <v>0</v>
      </c>
      <c r="B27" s="88"/>
      <c r="C27" s="88"/>
      <c r="D27" s="88"/>
      <c r="E27" s="88"/>
      <c r="F27" s="88"/>
      <c r="G27" s="88"/>
      <c r="H27" s="88"/>
      <c r="I27" s="89"/>
    </row>
    <row r="28" spans="1:9" s="4" customFormat="1" ht="48.75" thickBot="1" x14ac:dyDescent="0.3">
      <c r="A28" s="79" t="s">
        <v>5</v>
      </c>
      <c r="B28" s="80"/>
      <c r="C28" s="3" t="s">
        <v>17</v>
      </c>
      <c r="D28" s="3" t="s">
        <v>18</v>
      </c>
      <c r="E28" s="3" t="s">
        <v>19</v>
      </c>
      <c r="F28" s="3" t="s">
        <v>8</v>
      </c>
      <c r="G28" s="3" t="s">
        <v>4</v>
      </c>
      <c r="H28" s="3" t="s">
        <v>15</v>
      </c>
      <c r="I28" s="3" t="s">
        <v>16</v>
      </c>
    </row>
    <row r="29" spans="1:9" ht="26.25" thickBot="1" x14ac:dyDescent="0.3">
      <c r="A29" s="71" t="s">
        <v>44</v>
      </c>
      <c r="B29" s="72"/>
      <c r="C29" s="23">
        <v>3797</v>
      </c>
      <c r="D29" s="23">
        <v>567</v>
      </c>
      <c r="E29" s="47">
        <v>38974</v>
      </c>
      <c r="F29" s="47">
        <f t="shared" ref="F29:F33" si="4">E29-D29</f>
        <v>38407</v>
      </c>
      <c r="G29" s="17">
        <f>F29/D29</f>
        <v>67.737213403880077</v>
      </c>
      <c r="H29" s="15">
        <v>1</v>
      </c>
      <c r="I29" s="1" t="s">
        <v>65</v>
      </c>
    </row>
    <row r="30" spans="1:9" ht="121.5" customHeight="1" thickBot="1" x14ac:dyDescent="0.3">
      <c r="A30" s="71" t="s">
        <v>60</v>
      </c>
      <c r="B30" s="72"/>
      <c r="C30" s="24">
        <v>506853</v>
      </c>
      <c r="D30" s="24">
        <v>6690</v>
      </c>
      <c r="E30" s="48">
        <v>-193428</v>
      </c>
      <c r="F30" s="48">
        <f t="shared" si="4"/>
        <v>-200118</v>
      </c>
      <c r="G30" s="15">
        <f t="shared" ref="G30:G33" si="5">F30/D30</f>
        <v>-29.913004484304931</v>
      </c>
      <c r="H30" s="15"/>
      <c r="I30" s="1" t="s">
        <v>66</v>
      </c>
    </row>
    <row r="31" spans="1:9" ht="15.75" thickBot="1" x14ac:dyDescent="0.3">
      <c r="A31" s="71" t="s">
        <v>27</v>
      </c>
      <c r="B31" s="72"/>
      <c r="C31" s="49">
        <v>1.2</v>
      </c>
      <c r="D31" s="49">
        <v>1.48</v>
      </c>
      <c r="E31" s="50">
        <v>1.4</v>
      </c>
      <c r="F31" s="50">
        <f t="shared" si="4"/>
        <v>-8.0000000000000071E-2</v>
      </c>
      <c r="G31" s="51">
        <f t="shared" si="5"/>
        <v>-5.4054054054054106E-2</v>
      </c>
      <c r="H31" s="15"/>
      <c r="I31" s="1"/>
    </row>
    <row r="32" spans="1:9" ht="16.5" customHeight="1" thickBot="1" x14ac:dyDescent="0.3">
      <c r="A32" s="71" t="s">
        <v>28</v>
      </c>
      <c r="B32" s="72"/>
      <c r="C32" s="49">
        <v>29.2</v>
      </c>
      <c r="D32" s="52">
        <v>25.4</v>
      </c>
      <c r="E32" s="50">
        <v>24.6</v>
      </c>
      <c r="F32" s="53">
        <f t="shared" si="4"/>
        <v>-0.79999999999999716</v>
      </c>
      <c r="G32" s="51">
        <f t="shared" si="5"/>
        <v>-3.1496062992125873E-2</v>
      </c>
      <c r="H32" s="15"/>
      <c r="I32" s="1"/>
    </row>
    <row r="33" spans="1:9" ht="26.25" thickBot="1" x14ac:dyDescent="0.3">
      <c r="A33" s="71" t="s">
        <v>61</v>
      </c>
      <c r="B33" s="72"/>
      <c r="C33" s="54">
        <v>93097</v>
      </c>
      <c r="D33" s="70">
        <v>355342</v>
      </c>
      <c r="E33" s="53">
        <v>149623</v>
      </c>
      <c r="F33" s="53">
        <f t="shared" si="4"/>
        <v>-205719</v>
      </c>
      <c r="G33" s="51">
        <f t="shared" si="5"/>
        <v>-0.57893240877802232</v>
      </c>
      <c r="H33" s="15">
        <v>1</v>
      </c>
      <c r="I33" s="1" t="s">
        <v>64</v>
      </c>
    </row>
    <row r="34" spans="1:9" ht="15.75" thickBot="1" x14ac:dyDescent="0.3">
      <c r="A34" s="93"/>
      <c r="B34" s="94"/>
      <c r="C34" s="94"/>
      <c r="D34" s="94"/>
      <c r="E34" s="94"/>
      <c r="F34" s="94"/>
      <c r="G34" s="94"/>
      <c r="H34" s="94"/>
      <c r="I34" s="95"/>
    </row>
    <row r="35" spans="1:9" ht="16.5" thickBot="1" x14ac:dyDescent="0.3">
      <c r="A35" s="87" t="s">
        <v>2</v>
      </c>
      <c r="B35" s="88"/>
      <c r="C35" s="88"/>
      <c r="D35" s="88"/>
      <c r="E35" s="88"/>
      <c r="F35" s="88"/>
      <c r="G35" s="88"/>
      <c r="H35" s="88"/>
      <c r="I35" s="89"/>
    </row>
    <row r="36" spans="1:9" s="4" customFormat="1" ht="48.75" thickBot="1" x14ac:dyDescent="0.3">
      <c r="A36" s="79" t="s">
        <v>1</v>
      </c>
      <c r="B36" s="80"/>
      <c r="C36" s="3" t="s">
        <v>17</v>
      </c>
      <c r="D36" s="3" t="s">
        <v>18</v>
      </c>
      <c r="E36" s="3" t="s">
        <v>19</v>
      </c>
      <c r="F36" s="3" t="s">
        <v>8</v>
      </c>
      <c r="G36" s="3" t="s">
        <v>4</v>
      </c>
      <c r="H36" s="3" t="s">
        <v>15</v>
      </c>
      <c r="I36" s="3" t="s">
        <v>16</v>
      </c>
    </row>
    <row r="37" spans="1:9" ht="54" customHeight="1" thickBot="1" x14ac:dyDescent="0.3">
      <c r="A37" s="71" t="s">
        <v>43</v>
      </c>
      <c r="B37" s="72"/>
      <c r="C37" s="23">
        <v>5143324</v>
      </c>
      <c r="D37" s="23">
        <v>4191324</v>
      </c>
      <c r="E37" s="47">
        <v>4154889</v>
      </c>
      <c r="F37" s="16">
        <f t="shared" ref="F37:F52" si="6">E37-D37</f>
        <v>-36435</v>
      </c>
      <c r="G37" s="17">
        <f t="shared" ref="G37:G48" si="7">F37/D37</f>
        <v>-8.6929571658025014E-3</v>
      </c>
      <c r="H37" s="15">
        <v>1</v>
      </c>
      <c r="I37" s="1" t="s">
        <v>68</v>
      </c>
    </row>
    <row r="38" spans="1:9" ht="66" customHeight="1" thickBot="1" x14ac:dyDescent="0.3">
      <c r="A38" s="71" t="s">
        <v>44</v>
      </c>
      <c r="B38" s="72"/>
      <c r="C38" s="24">
        <v>3797</v>
      </c>
      <c r="D38" s="24">
        <v>567</v>
      </c>
      <c r="E38" s="48">
        <v>38974</v>
      </c>
      <c r="F38" s="14">
        <f t="shared" si="6"/>
        <v>38407</v>
      </c>
      <c r="G38" s="15">
        <f t="shared" si="7"/>
        <v>67.737213403880077</v>
      </c>
      <c r="H38" s="15">
        <v>1</v>
      </c>
      <c r="I38" s="1" t="s">
        <v>69</v>
      </c>
    </row>
    <row r="39" spans="1:9" ht="24.75" customHeight="1" thickBot="1" x14ac:dyDescent="0.3">
      <c r="A39" s="71" t="s">
        <v>45</v>
      </c>
      <c r="B39" s="72"/>
      <c r="C39" s="24">
        <v>426114</v>
      </c>
      <c r="D39" s="24">
        <v>285779</v>
      </c>
      <c r="E39" s="48">
        <v>281438</v>
      </c>
      <c r="F39" s="14">
        <f t="shared" si="6"/>
        <v>-4341</v>
      </c>
      <c r="G39" s="15">
        <f t="shared" si="7"/>
        <v>-1.5190059451534227E-2</v>
      </c>
      <c r="H39" s="15">
        <v>1</v>
      </c>
      <c r="I39" s="1"/>
    </row>
    <row r="40" spans="1:9" ht="65.25" customHeight="1" thickBot="1" x14ac:dyDescent="0.3">
      <c r="A40" s="71" t="s">
        <v>46</v>
      </c>
      <c r="B40" s="72"/>
      <c r="C40" s="24">
        <v>282479</v>
      </c>
      <c r="D40" s="24">
        <v>250899</v>
      </c>
      <c r="E40" s="48">
        <v>296039</v>
      </c>
      <c r="F40" s="14">
        <f t="shared" si="6"/>
        <v>45140</v>
      </c>
      <c r="G40" s="15">
        <f t="shared" si="7"/>
        <v>0.17991303273428749</v>
      </c>
      <c r="H40" s="15">
        <v>1</v>
      </c>
      <c r="I40" s="1" t="s">
        <v>63</v>
      </c>
    </row>
    <row r="41" spans="1:9" ht="15.75" thickBot="1" x14ac:dyDescent="0.3">
      <c r="A41" s="71" t="s">
        <v>47</v>
      </c>
      <c r="B41" s="72"/>
      <c r="C41" s="24">
        <v>699475</v>
      </c>
      <c r="D41" s="24">
        <v>699475</v>
      </c>
      <c r="E41" s="48">
        <v>699475</v>
      </c>
      <c r="F41" s="14">
        <f t="shared" si="6"/>
        <v>0</v>
      </c>
      <c r="G41" s="15">
        <f t="shared" si="7"/>
        <v>0</v>
      </c>
      <c r="H41" s="15">
        <v>0</v>
      </c>
      <c r="I41" s="1"/>
    </row>
    <row r="42" spans="1:9" ht="26.25" thickBot="1" x14ac:dyDescent="0.3">
      <c r="A42" s="71" t="s">
        <v>48</v>
      </c>
      <c r="B42" s="72"/>
      <c r="C42" s="23">
        <v>8054774</v>
      </c>
      <c r="D42" s="24">
        <v>7910178</v>
      </c>
      <c r="E42" s="48">
        <v>7952377</v>
      </c>
      <c r="F42" s="14">
        <f>E42-D42</f>
        <v>42199</v>
      </c>
      <c r="G42" s="15">
        <f t="shared" si="7"/>
        <v>5.334772491845316E-3</v>
      </c>
      <c r="H42" s="15">
        <v>1</v>
      </c>
      <c r="I42" s="1" t="s">
        <v>67</v>
      </c>
    </row>
    <row r="43" spans="1:9" ht="26.25" thickBot="1" x14ac:dyDescent="0.3">
      <c r="A43" s="71" t="s">
        <v>49</v>
      </c>
      <c r="B43" s="72"/>
      <c r="C43" s="55">
        <v>0.05</v>
      </c>
      <c r="D43" s="56">
        <v>0.01</v>
      </c>
      <c r="E43" s="57">
        <v>0.49</v>
      </c>
      <c r="F43" s="57">
        <f>E43-D43</f>
        <v>0.48</v>
      </c>
      <c r="G43" s="15">
        <f t="shared" si="7"/>
        <v>48</v>
      </c>
      <c r="H43" s="15">
        <v>1</v>
      </c>
      <c r="I43" s="1" t="s">
        <v>67</v>
      </c>
    </row>
    <row r="44" spans="1:9" ht="15.75" thickBot="1" x14ac:dyDescent="0.3">
      <c r="A44" s="71" t="s">
        <v>50</v>
      </c>
      <c r="B44" s="72"/>
      <c r="C44" s="12">
        <v>22.61</v>
      </c>
      <c r="D44" s="12">
        <v>20.239999999999998</v>
      </c>
      <c r="E44" s="13">
        <v>19.760000000000002</v>
      </c>
      <c r="F44" s="14">
        <f t="shared" si="6"/>
        <v>-0.47999999999999687</v>
      </c>
      <c r="G44" s="15">
        <f t="shared" si="7"/>
        <v>-2.3715415019762692E-2</v>
      </c>
      <c r="H44" s="15"/>
      <c r="I44" s="1"/>
    </row>
    <row r="45" spans="1:9" ht="15.75" thickBot="1" x14ac:dyDescent="0.3">
      <c r="A45" s="71" t="s">
        <v>51</v>
      </c>
      <c r="B45" s="72"/>
      <c r="C45" s="24">
        <v>403821</v>
      </c>
      <c r="D45" s="24">
        <v>-271372</v>
      </c>
      <c r="E45" s="48">
        <v>-258150</v>
      </c>
      <c r="F45" s="48">
        <v>13222</v>
      </c>
      <c r="G45" s="15">
        <f t="shared" si="7"/>
        <v>-4.8722786433382959E-2</v>
      </c>
      <c r="H45" s="15"/>
      <c r="I45" s="1"/>
    </row>
    <row r="46" spans="1:9" ht="26.25" customHeight="1" thickBot="1" x14ac:dyDescent="0.3">
      <c r="A46" s="75" t="s">
        <v>56</v>
      </c>
      <c r="B46" s="76"/>
      <c r="C46" s="24">
        <v>0</v>
      </c>
      <c r="D46" s="24">
        <v>0</v>
      </c>
      <c r="E46" s="48">
        <v>0</v>
      </c>
      <c r="F46" s="14">
        <f t="shared" si="6"/>
        <v>0</v>
      </c>
      <c r="G46" s="15">
        <v>0</v>
      </c>
      <c r="H46" s="15">
        <v>0</v>
      </c>
      <c r="I46" s="1"/>
    </row>
    <row r="47" spans="1:9" ht="51.75" customHeight="1" thickBot="1" x14ac:dyDescent="0.3">
      <c r="A47" s="71" t="s">
        <v>57</v>
      </c>
      <c r="B47" s="72"/>
      <c r="C47" s="23">
        <f>SUM(C48:C49)</f>
        <v>5051332</v>
      </c>
      <c r="D47" s="24">
        <f>SUM(D48:D49)</f>
        <v>4141300</v>
      </c>
      <c r="E47" s="48">
        <f>SUM(E48:E49)</f>
        <v>4115478</v>
      </c>
      <c r="F47" s="48">
        <f t="shared" si="6"/>
        <v>-25822</v>
      </c>
      <c r="G47" s="15">
        <f t="shared" si="7"/>
        <v>-6.2352401419844012E-3</v>
      </c>
      <c r="H47" s="15">
        <v>1</v>
      </c>
      <c r="I47" s="1"/>
    </row>
    <row r="48" spans="1:9" ht="37.5" customHeight="1" thickBot="1" x14ac:dyDescent="0.3">
      <c r="A48" s="77" t="s">
        <v>52</v>
      </c>
      <c r="B48" s="78"/>
      <c r="C48" s="23">
        <v>5051332</v>
      </c>
      <c r="D48" s="24">
        <v>4141300</v>
      </c>
      <c r="E48" s="48">
        <v>3964888</v>
      </c>
      <c r="F48" s="48">
        <f t="shared" si="6"/>
        <v>-176412</v>
      </c>
      <c r="G48" s="15">
        <f t="shared" si="7"/>
        <v>-4.259821795088499E-2</v>
      </c>
      <c r="H48" s="15">
        <v>1</v>
      </c>
      <c r="I48" s="1" t="s">
        <v>70</v>
      </c>
    </row>
    <row r="49" spans="1:9" ht="26.25" customHeight="1" thickBot="1" x14ac:dyDescent="0.3">
      <c r="A49" s="77" t="s">
        <v>53</v>
      </c>
      <c r="B49" s="78"/>
      <c r="C49" s="23">
        <v>0</v>
      </c>
      <c r="D49" s="24">
        <v>0</v>
      </c>
      <c r="E49" s="48">
        <v>150590</v>
      </c>
      <c r="F49" s="48">
        <f t="shared" si="6"/>
        <v>150590</v>
      </c>
      <c r="G49" s="15">
        <v>1</v>
      </c>
      <c r="H49" s="15">
        <v>1</v>
      </c>
      <c r="I49" s="1"/>
    </row>
    <row r="50" spans="1:9" ht="28.5" customHeight="1" thickBot="1" x14ac:dyDescent="0.3">
      <c r="A50" s="71" t="s">
        <v>10</v>
      </c>
      <c r="B50" s="72"/>
      <c r="C50" s="23">
        <f>SUM(C51:C54)</f>
        <v>3835</v>
      </c>
      <c r="D50" s="24">
        <f>SUM(D51:D54)</f>
        <v>3227</v>
      </c>
      <c r="E50" s="48">
        <f>SUM(E51:E54)</f>
        <v>3038</v>
      </c>
      <c r="F50" s="13">
        <f t="shared" si="6"/>
        <v>-189</v>
      </c>
      <c r="G50" s="15">
        <f t="shared" ref="G50:G52" si="8">F50/D50</f>
        <v>-5.8568329718004339E-2</v>
      </c>
      <c r="H50" s="15">
        <v>0</v>
      </c>
      <c r="I50" s="1"/>
    </row>
    <row r="51" spans="1:9" ht="119.25" customHeight="1" thickBot="1" x14ac:dyDescent="0.3">
      <c r="A51" s="71" t="s">
        <v>54</v>
      </c>
      <c r="B51" s="72"/>
      <c r="C51" s="23">
        <v>3835</v>
      </c>
      <c r="D51" s="24"/>
      <c r="E51" s="48"/>
      <c r="F51" s="14"/>
      <c r="G51" s="15"/>
      <c r="H51" s="15"/>
      <c r="I51" s="1"/>
    </row>
    <row r="52" spans="1:9" ht="151.5" customHeight="1" thickBot="1" x14ac:dyDescent="0.3">
      <c r="A52" s="73" t="s">
        <v>55</v>
      </c>
      <c r="B52" s="74"/>
      <c r="C52" s="59"/>
      <c r="D52" s="60">
        <v>3227</v>
      </c>
      <c r="E52" s="61">
        <v>3038</v>
      </c>
      <c r="F52" s="62">
        <f t="shared" si="6"/>
        <v>-189</v>
      </c>
      <c r="G52" s="63">
        <f t="shared" si="8"/>
        <v>-5.8568329718004339E-2</v>
      </c>
      <c r="H52" s="63"/>
      <c r="I52" s="64"/>
    </row>
    <row r="53" spans="1:9" ht="58.5" customHeight="1" thickBot="1" x14ac:dyDescent="0.3">
      <c r="A53" s="71" t="s">
        <v>59</v>
      </c>
      <c r="B53" s="83"/>
      <c r="C53" s="54"/>
      <c r="D53" s="54">
        <v>0</v>
      </c>
      <c r="E53" s="53">
        <v>0</v>
      </c>
      <c r="F53" s="58">
        <v>0</v>
      </c>
      <c r="G53" s="51">
        <v>0</v>
      </c>
      <c r="H53" s="51"/>
      <c r="I53" s="66"/>
    </row>
    <row r="54" spans="1:9" x14ac:dyDescent="0.25">
      <c r="A54" s="65"/>
      <c r="B54" s="65"/>
      <c r="C54" s="18"/>
      <c r="D54" s="18"/>
      <c r="E54" s="18"/>
      <c r="F54" s="18"/>
      <c r="G54" s="18"/>
      <c r="H54" s="18"/>
      <c r="I54" s="7"/>
    </row>
    <row r="55" spans="1:9" x14ac:dyDescent="0.25">
      <c r="A55" s="2"/>
      <c r="B55" s="2"/>
      <c r="C55" s="18"/>
      <c r="D55" s="18"/>
      <c r="E55" s="18"/>
      <c r="F55" s="18"/>
      <c r="G55" s="18"/>
      <c r="H55" s="18"/>
      <c r="I55" s="5"/>
    </row>
    <row r="56" spans="1:9" x14ac:dyDescent="0.25">
      <c r="A56" s="2"/>
      <c r="B56" s="2"/>
      <c r="C56" s="18"/>
      <c r="D56" s="18"/>
      <c r="E56" s="18"/>
      <c r="F56" s="18"/>
      <c r="G56" s="18"/>
      <c r="H56" s="18"/>
    </row>
    <row r="57" spans="1:9" x14ac:dyDescent="0.25">
      <c r="A57" s="2"/>
      <c r="B57" s="2"/>
      <c r="C57" s="18"/>
      <c r="D57" s="18"/>
      <c r="E57" s="18"/>
      <c r="F57" s="18"/>
      <c r="G57" s="18"/>
      <c r="H57" s="18"/>
    </row>
    <row r="58" spans="1:9" x14ac:dyDescent="0.25">
      <c r="A58" s="7"/>
      <c r="B58" s="7"/>
      <c r="C58" s="18"/>
      <c r="D58" s="18"/>
      <c r="E58" s="18"/>
      <c r="F58" s="18"/>
      <c r="G58" s="18"/>
      <c r="H58" s="18"/>
    </row>
    <row r="59" spans="1:9" ht="16.5" customHeight="1" x14ac:dyDescent="0.25">
      <c r="A59" s="68"/>
      <c r="B59" s="68"/>
      <c r="C59" s="68"/>
      <c r="D59" s="68"/>
      <c r="E59" s="68"/>
      <c r="F59" s="68"/>
      <c r="G59" s="68"/>
      <c r="H59" s="10"/>
    </row>
    <row r="60" spans="1:9" x14ac:dyDescent="0.25">
      <c r="A60" s="7"/>
      <c r="B60" s="7"/>
      <c r="C60" s="18"/>
      <c r="D60" s="18"/>
      <c r="E60" s="18"/>
      <c r="F60" s="18"/>
      <c r="G60" s="18"/>
      <c r="H60" s="18"/>
    </row>
    <row r="61" spans="1:9" x14ac:dyDescent="0.25">
      <c r="A61" s="7"/>
      <c r="B61" s="7"/>
      <c r="C61" s="18"/>
      <c r="D61" s="18"/>
      <c r="E61" s="18"/>
      <c r="F61" s="18"/>
      <c r="G61" s="18"/>
      <c r="H61" s="18"/>
    </row>
    <row r="62" spans="1:9" x14ac:dyDescent="0.25">
      <c r="A62" s="7"/>
      <c r="B62" s="7"/>
      <c r="C62" s="18"/>
      <c r="D62" s="18"/>
      <c r="E62" s="18"/>
      <c r="F62" s="18"/>
      <c r="G62" s="18"/>
      <c r="H62" s="18"/>
    </row>
    <row r="63" spans="1:9" x14ac:dyDescent="0.25">
      <c r="A63" s="7"/>
      <c r="B63" s="7"/>
      <c r="C63" s="18"/>
      <c r="D63" s="18"/>
      <c r="E63" s="18"/>
      <c r="F63" s="18"/>
      <c r="G63" s="18"/>
      <c r="H63" s="18"/>
    </row>
  </sheetData>
  <mergeCells count="44">
    <mergeCell ref="A53:B53"/>
    <mergeCell ref="A6:I6"/>
    <mergeCell ref="C8:I8"/>
    <mergeCell ref="C9:I9"/>
    <mergeCell ref="A11:I11"/>
    <mergeCell ref="A26:I26"/>
    <mergeCell ref="A34:I34"/>
    <mergeCell ref="A35:I35"/>
    <mergeCell ref="A27:I27"/>
    <mergeCell ref="A20:B20"/>
    <mergeCell ref="A21:A22"/>
    <mergeCell ref="A23:A24"/>
    <mergeCell ref="A15:B15"/>
    <mergeCell ref="A14:B14"/>
    <mergeCell ref="A13:B13"/>
    <mergeCell ref="A12:B12"/>
    <mergeCell ref="A17:B17"/>
    <mergeCell ref="A16:B16"/>
    <mergeCell ref="A30:B30"/>
    <mergeCell ref="A31:B31"/>
    <mergeCell ref="A32:B32"/>
    <mergeCell ref="A29:B29"/>
    <mergeCell ref="A28:B28"/>
    <mergeCell ref="A19:B19"/>
    <mergeCell ref="A25:B25"/>
    <mergeCell ref="A18:B18"/>
    <mergeCell ref="A33:B33"/>
    <mergeCell ref="A36:B36"/>
    <mergeCell ref="A37:B37"/>
    <mergeCell ref="A38:B38"/>
    <mergeCell ref="A39:B39"/>
    <mergeCell ref="A40:B40"/>
    <mergeCell ref="A41:B41"/>
    <mergeCell ref="A42:B42"/>
    <mergeCell ref="A43:B43"/>
    <mergeCell ref="A44:B44"/>
    <mergeCell ref="A51:B51"/>
    <mergeCell ref="A52:B52"/>
    <mergeCell ref="A47:B47"/>
    <mergeCell ref="A45:B45"/>
    <mergeCell ref="A46:B46"/>
    <mergeCell ref="A48:B48"/>
    <mergeCell ref="A49:B49"/>
    <mergeCell ref="A50:B50"/>
  </mergeCells>
  <printOptions horizontalCentered="1"/>
  <pageMargins left="0.70866141732283472" right="0.70866141732283472" top="0.74803149606299213" bottom="0.74803149606299213" header="0.31496062992125984" footer="0.31496062992125984"/>
  <pageSetup paperSize="9" scale="7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Darblapas</vt:lpstr>
      </vt:variant>
      <vt:variant>
        <vt:i4>3</vt:i4>
      </vt:variant>
      <vt:variant>
        <vt:lpstr>Diapazoni ar nosaukumiem</vt:lpstr>
      </vt:variant>
      <vt:variant>
        <vt:i4>2</vt:i4>
      </vt:variant>
    </vt:vector>
  </HeadingPairs>
  <TitlesOfParts>
    <vt:vector size="5" baseType="lpstr">
      <vt:lpstr>Sheet1</vt:lpstr>
      <vt:lpstr>Sheet2</vt:lpstr>
      <vt:lpstr>Sheet3</vt:lpstr>
      <vt:lpstr>Sheet1!Drukas_apgabals</vt:lpstr>
      <vt:lpstr>Sheet1!Drukāt_virsrakstus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2021-06-16T05:09:07Z</dcterms:created>
  <dcterms:modified xsi:type="dcterms:W3CDTF">2021-08-19T09:21:30Z</dcterms:modified>
</cp:coreProperties>
</file>