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1-LPS\Users$\Ilga.Egliena\Desktop\"/>
    </mc:Choice>
  </mc:AlternateContent>
  <bookViews>
    <workbookView xWindow="0" yWindow="0" windowWidth="28800" windowHeight="11835" tabRatio="822"/>
  </bookViews>
  <sheets>
    <sheet name="29.piel." sheetId="34" r:id="rId1"/>
  </sheets>
  <calcPr calcId="152511"/>
</workbook>
</file>

<file path=xl/calcChain.xml><?xml version="1.0" encoding="utf-8"?>
<calcChain xmlns="http://schemas.openxmlformats.org/spreadsheetml/2006/main">
  <c r="G53" i="34" l="1"/>
  <c r="M53" i="34" s="1"/>
  <c r="G46" i="34"/>
  <c r="H46" i="34"/>
  <c r="E48" i="34"/>
  <c r="H53" i="34"/>
  <c r="N53" i="34" s="1"/>
  <c r="H63" i="34"/>
  <c r="M37" i="34" l="1"/>
  <c r="N93" i="34" l="1"/>
  <c r="M30" i="34"/>
  <c r="M48" i="34"/>
  <c r="M58" i="34"/>
  <c r="M62" i="34"/>
  <c r="M67" i="34"/>
  <c r="M76" i="34"/>
  <c r="M79" i="34"/>
  <c r="M83" i="34"/>
  <c r="M56" i="34" l="1"/>
  <c r="M28" i="34"/>
  <c r="G77" i="34"/>
  <c r="G84" i="34"/>
  <c r="G87" i="34"/>
  <c r="G88" i="34"/>
  <c r="G89" i="34"/>
  <c r="G60" i="34"/>
  <c r="G51" i="34"/>
  <c r="G45" i="34"/>
  <c r="G44" i="34"/>
  <c r="G43" i="34"/>
  <c r="G41" i="34"/>
  <c r="G40" i="34"/>
  <c r="G39" i="34"/>
  <c r="G38" i="34"/>
  <c r="G36" i="34"/>
  <c r="G34" i="34"/>
  <c r="G33" i="34"/>
  <c r="G32" i="34"/>
  <c r="G31" i="34"/>
  <c r="G29" i="34"/>
  <c r="G27" i="34"/>
  <c r="G66" i="34"/>
  <c r="H66" i="34"/>
  <c r="C79" i="34"/>
  <c r="C67" i="34"/>
  <c r="C62" i="34"/>
  <c r="C58" i="34"/>
  <c r="C56" i="34"/>
  <c r="C48" i="34"/>
  <c r="G48" i="34" s="1"/>
  <c r="C37" i="34"/>
  <c r="C30" i="34"/>
  <c r="H25" i="34"/>
  <c r="H24" i="34"/>
  <c r="H22" i="34"/>
  <c r="H21" i="34"/>
  <c r="H20" i="34"/>
  <c r="H19" i="34"/>
  <c r="H18" i="34"/>
  <c r="H17" i="34"/>
  <c r="H16" i="34"/>
  <c r="G25" i="34"/>
  <c r="G24" i="34"/>
  <c r="G22" i="34"/>
  <c r="G21" i="34"/>
  <c r="G20" i="34"/>
  <c r="G19" i="34"/>
  <c r="G18" i="34"/>
  <c r="G17" i="34"/>
  <c r="G16" i="34"/>
  <c r="G15" i="34" s="1"/>
  <c r="C23" i="34"/>
  <c r="C14" i="34" s="1"/>
  <c r="C15" i="34"/>
  <c r="H74" i="34"/>
  <c r="N91" i="34"/>
  <c r="H94" i="34"/>
  <c r="H91" i="34"/>
  <c r="H77" i="34"/>
  <c r="H71" i="34"/>
  <c r="H69" i="34"/>
  <c r="H68" i="34"/>
  <c r="M26" i="34" l="1"/>
  <c r="H65" i="34"/>
  <c r="E62" i="34"/>
  <c r="D62" i="34"/>
  <c r="H60" i="34"/>
  <c r="H57" i="34"/>
  <c r="H51" i="34"/>
  <c r="H39" i="34"/>
  <c r="H40" i="34"/>
  <c r="H41" i="34"/>
  <c r="H42" i="34"/>
  <c r="H43" i="34"/>
  <c r="H44" i="34"/>
  <c r="H45" i="34"/>
  <c r="H38" i="34"/>
  <c r="H35" i="34"/>
  <c r="H32" i="34"/>
  <c r="H33" i="34"/>
  <c r="H34" i="34"/>
  <c r="H31" i="34"/>
  <c r="H37" i="34" l="1"/>
  <c r="H62" i="34"/>
  <c r="C28" i="34"/>
  <c r="F64" i="34" l="1"/>
  <c r="F76" i="34" l="1"/>
  <c r="F70" i="34"/>
  <c r="F58" i="34"/>
  <c r="F27" i="34"/>
  <c r="D48" i="34"/>
  <c r="N23" i="34" l="1"/>
  <c r="D15" i="34"/>
  <c r="G54" i="34" l="1"/>
  <c r="E120" i="34"/>
  <c r="C120" i="34"/>
  <c r="E116" i="34"/>
  <c r="C116" i="34"/>
  <c r="E111" i="34"/>
  <c r="C111" i="34"/>
  <c r="E108" i="34"/>
  <c r="C108" i="34"/>
  <c r="G98" i="34"/>
  <c r="G99" i="34"/>
  <c r="G97" i="34"/>
  <c r="H96" i="34"/>
  <c r="G86" i="34"/>
  <c r="G85" i="34" s="1"/>
  <c r="G83" i="34" s="1"/>
  <c r="G82" i="34"/>
  <c r="G80" i="34"/>
  <c r="G78" i="34"/>
  <c r="G75" i="34"/>
  <c r="G74" i="34"/>
  <c r="G73" i="34"/>
  <c r="G72" i="34"/>
  <c r="G71" i="34"/>
  <c r="G70" i="34"/>
  <c r="G69" i="34"/>
  <c r="G68" i="34"/>
  <c r="G65" i="34"/>
  <c r="G64" i="34"/>
  <c r="G63" i="34"/>
  <c r="G62" i="34" s="1"/>
  <c r="G61" i="34"/>
  <c r="G59" i="34"/>
  <c r="G58" i="34" s="1"/>
  <c r="G57" i="34"/>
  <c r="G55" i="34"/>
  <c r="G52" i="34"/>
  <c r="G50" i="34"/>
  <c r="G49" i="34"/>
  <c r="G42" i="34"/>
  <c r="G37" i="34" s="1"/>
  <c r="G35" i="34"/>
  <c r="G30" i="34" s="1"/>
  <c r="L92" i="34"/>
  <c r="L90" i="34" s="1"/>
  <c r="J92" i="34"/>
  <c r="J90" i="34"/>
  <c r="K85" i="34"/>
  <c r="K83" i="34" s="1"/>
  <c r="I85" i="34"/>
  <c r="I83" i="34" s="1"/>
  <c r="L79" i="34"/>
  <c r="K79" i="34"/>
  <c r="J79" i="34"/>
  <c r="I79" i="34"/>
  <c r="L76" i="34"/>
  <c r="K76" i="34"/>
  <c r="J76" i="34"/>
  <c r="I76" i="34"/>
  <c r="L67" i="34"/>
  <c r="K67" i="34"/>
  <c r="J67" i="34"/>
  <c r="I67" i="34"/>
  <c r="L62" i="34"/>
  <c r="K62" i="34"/>
  <c r="J62" i="34"/>
  <c r="I62" i="34"/>
  <c r="L58" i="34"/>
  <c r="K58" i="34"/>
  <c r="J58" i="34"/>
  <c r="J56" i="34" s="1"/>
  <c r="I58" i="34"/>
  <c r="I56" i="34" s="1"/>
  <c r="L48" i="34"/>
  <c r="K48" i="34"/>
  <c r="J48" i="34"/>
  <c r="I48" i="34"/>
  <c r="L37" i="34"/>
  <c r="K37" i="34"/>
  <c r="J37" i="34"/>
  <c r="I37" i="34"/>
  <c r="L30" i="34"/>
  <c r="K30" i="34"/>
  <c r="J30" i="34"/>
  <c r="I30" i="34"/>
  <c r="M23" i="34"/>
  <c r="M15" i="34"/>
  <c r="N15" i="34"/>
  <c r="N14" i="34" s="1"/>
  <c r="L23" i="34"/>
  <c r="K23" i="34"/>
  <c r="J23" i="34"/>
  <c r="I23" i="34"/>
  <c r="L15" i="34"/>
  <c r="L14" i="34" s="1"/>
  <c r="K15" i="34"/>
  <c r="J15" i="34"/>
  <c r="J14" i="34" s="1"/>
  <c r="I15" i="34"/>
  <c r="I14" i="34" s="1"/>
  <c r="D92" i="34"/>
  <c r="D90" i="34" s="1"/>
  <c r="E85" i="34"/>
  <c r="E83" i="34" s="1"/>
  <c r="C85" i="34"/>
  <c r="C83" i="34" s="1"/>
  <c r="D79" i="34"/>
  <c r="E79" i="34"/>
  <c r="D76" i="34"/>
  <c r="E76" i="34"/>
  <c r="C76" i="34"/>
  <c r="C26" i="34" s="1"/>
  <c r="D67" i="34"/>
  <c r="E67" i="34"/>
  <c r="D58" i="34"/>
  <c r="E58" i="34"/>
  <c r="D37" i="34"/>
  <c r="E37" i="34"/>
  <c r="D30" i="34"/>
  <c r="E30" i="34"/>
  <c r="D23" i="34"/>
  <c r="D14" i="34" s="1"/>
  <c r="E23" i="34"/>
  <c r="F23" i="34"/>
  <c r="E15" i="34"/>
  <c r="F15" i="34"/>
  <c r="N96" i="34" l="1"/>
  <c r="H92" i="34"/>
  <c r="N92" i="34" s="1"/>
  <c r="N90" i="34" s="1"/>
  <c r="C100" i="34"/>
  <c r="H15" i="34"/>
  <c r="J28" i="34"/>
  <c r="J26" i="34" s="1"/>
  <c r="K56" i="34"/>
  <c r="I28" i="34"/>
  <c r="I26" i="34" s="1"/>
  <c r="I100" i="34" s="1"/>
  <c r="L28" i="34"/>
  <c r="L56" i="34"/>
  <c r="C107" i="34"/>
  <c r="E28" i="34"/>
  <c r="D56" i="34"/>
  <c r="K28" i="34"/>
  <c r="K26" i="34" s="1"/>
  <c r="G79" i="34"/>
  <c r="E56" i="34"/>
  <c r="D28" i="34"/>
  <c r="F14" i="34"/>
  <c r="M14" i="34"/>
  <c r="M100" i="34" s="1"/>
  <c r="E14" i="34"/>
  <c r="H23" i="34"/>
  <c r="J100" i="34"/>
  <c r="G67" i="34"/>
  <c r="G56" i="34" s="1"/>
  <c r="K14" i="34"/>
  <c r="G23" i="34"/>
  <c r="G76" i="34"/>
  <c r="E107" i="34"/>
  <c r="K100" i="34" l="1"/>
  <c r="G28" i="34"/>
  <c r="E26" i="34"/>
  <c r="E100" i="34" s="1"/>
  <c r="L26" i="34"/>
  <c r="L100" i="34" s="1"/>
  <c r="D26" i="34"/>
  <c r="D100" i="34" s="1"/>
  <c r="H14" i="34"/>
  <c r="G14" i="34"/>
  <c r="G26" i="34" l="1"/>
  <c r="G100" i="34" s="1"/>
  <c r="H59" i="34"/>
  <c r="H49" i="34"/>
  <c r="H48" i="34" s="1"/>
  <c r="H75" i="34"/>
  <c r="N75" i="34" s="1"/>
  <c r="H73" i="34"/>
  <c r="N73" i="34" s="1"/>
  <c r="H55" i="34"/>
  <c r="N55" i="34" s="1"/>
  <c r="H72" i="34"/>
  <c r="N72" i="34" s="1"/>
  <c r="H82" i="34"/>
  <c r="N82" i="34" s="1"/>
  <c r="N70" i="34"/>
  <c r="H54" i="34"/>
  <c r="N54" i="34" s="1"/>
  <c r="H61" i="34"/>
  <c r="N61" i="34" s="1"/>
  <c r="H78" i="34"/>
  <c r="H80" i="34"/>
  <c r="N80" i="34" s="1"/>
  <c r="H50" i="34"/>
  <c r="N50" i="34" s="1"/>
  <c r="N78" i="34" l="1"/>
  <c r="H76" i="34"/>
  <c r="N59" i="34"/>
  <c r="H58" i="34"/>
  <c r="N58" i="34" s="1"/>
  <c r="N76" i="34"/>
  <c r="N49" i="34"/>
  <c r="N48" i="34" s="1"/>
  <c r="N34" i="34" l="1"/>
  <c r="F30" i="34"/>
  <c r="N35" i="34"/>
  <c r="H30" i="34"/>
  <c r="N30" i="34" s="1"/>
  <c r="N42" i="34" l="1"/>
  <c r="N37" i="34" s="1"/>
  <c r="F37" i="34"/>
  <c r="N46" i="34"/>
  <c r="N64" i="34" l="1"/>
  <c r="F62" i="34"/>
  <c r="N62" i="34" l="1"/>
  <c r="F67" i="34"/>
  <c r="N71" i="34"/>
  <c r="F56" i="34" l="1"/>
  <c r="H67" i="34"/>
  <c r="N67" i="34" s="1"/>
  <c r="H56" i="34" l="1"/>
  <c r="N94" i="34"/>
  <c r="F92" i="34"/>
  <c r="N56" i="34" l="1"/>
  <c r="H29" i="34"/>
  <c r="H36" i="34"/>
  <c r="N36" i="34" s="1"/>
  <c r="N28" i="34" s="1"/>
  <c r="F52" i="34"/>
  <c r="F48" i="34" s="1"/>
  <c r="F28" i="34" s="1"/>
  <c r="F26" i="34" s="1"/>
  <c r="H28" i="34" l="1"/>
  <c r="H26" i="34" s="1"/>
  <c r="N26" i="34"/>
  <c r="F79" i="34"/>
  <c r="H81" i="34"/>
  <c r="H79" i="34" s="1"/>
  <c r="N79" i="34" l="1"/>
  <c r="N100" i="34" s="1"/>
  <c r="H90" i="34"/>
  <c r="H100" i="34" s="1"/>
  <c r="F90" i="34"/>
  <c r="F100" i="34" s="1"/>
</calcChain>
</file>

<file path=xl/sharedStrings.xml><?xml version="1.0" encoding="utf-8"?>
<sst xmlns="http://schemas.openxmlformats.org/spreadsheetml/2006/main" count="273" uniqueCount="163">
  <si>
    <t>Naudas plūsma</t>
  </si>
  <si>
    <t xml:space="preserve">Faktiskie 
izdevumi
</t>
  </si>
  <si>
    <t>Pārskats par  līdzekļu izlietojumu ārstniecības iestādēs</t>
  </si>
  <si>
    <t xml:space="preserve">Naudas plūsma (kases izdevumi) </t>
  </si>
  <si>
    <t>Ieņēmumu veids</t>
  </si>
  <si>
    <t>Rindas kods</t>
  </si>
  <si>
    <t xml:space="preserve">Faktiskie izdevumi </t>
  </si>
  <si>
    <t>Faktiskie ieņēmumi</t>
  </si>
  <si>
    <t>Ieņēmumu veidi</t>
  </si>
  <si>
    <t>Izdevumu veidi</t>
  </si>
  <si>
    <t>personāls, kas saistīts ar ēdināšanas nodrošināšanu</t>
  </si>
  <si>
    <t>Faktiskie izdevumi</t>
  </si>
  <si>
    <t>Valsts sociālās apdrošināšanas obligātās iemaksas</t>
  </si>
  <si>
    <t>Pamatlīdzekļu nolietojums</t>
  </si>
  <si>
    <t>7=3+5</t>
  </si>
  <si>
    <t>8=4+6</t>
  </si>
  <si>
    <t>ATLĪDZĪBA</t>
  </si>
  <si>
    <t>ārsti, zobārsti un funkcionālie speciālisti</t>
  </si>
  <si>
    <t>Darba devēja valsts sociālās apdrošināšanas obligātās iemaksas, sociāla rakstura pabalsti un kompensācijas</t>
  </si>
  <si>
    <t>Darba devēja sociāla rakstura pabalsti, kompensācijas un citi maksājumi</t>
  </si>
  <si>
    <t>PRECES UN PAKALPOJUMI</t>
  </si>
  <si>
    <t>Pakalpojumi</t>
  </si>
  <si>
    <t>Pasta, telefona un citi sakaru pakalpojumi</t>
  </si>
  <si>
    <t>Izdevumi par komunālajiem pakalpojumiem</t>
  </si>
  <si>
    <t>Izdevumi par apkuri</t>
  </si>
  <si>
    <t>Izdevumi par ūdeni un kanalizāciju</t>
  </si>
  <si>
    <t>Izdevumi par elektroenerģiju</t>
  </si>
  <si>
    <t>Izdevumi par pārējiem komunālajiem pakalpojumiem</t>
  </si>
  <si>
    <t>Iestādes administratīvie izdevumi un ar iestādes darbības nodrošināšanu saistītie izdevumi</t>
  </si>
  <si>
    <t>Remontdarbi un iestāžu uzturēšanas pakalpojumi (izņemot ēku, būvju un ceļu kapitālo remontu)</t>
  </si>
  <si>
    <t>Transportlīdzekļu uzturēšana un remonts</t>
  </si>
  <si>
    <t>Iekārtas, inventāra un aparatūras remonts, tehniskā apkalpošana</t>
  </si>
  <si>
    <t>Pārējie remontdarbu un iestāžu uzturēšanas pakalpojumi</t>
  </si>
  <si>
    <t>Informācijas tehnoloģiju pakalpojumi</t>
  </si>
  <si>
    <t>Īre un noma</t>
  </si>
  <si>
    <t>Citi pakalpojumi</t>
  </si>
  <si>
    <t>Krājumi, materiāli, energoresursi, preces, biroja preces un inventārs, kurus neuzskaita kodā 5000</t>
  </si>
  <si>
    <t>Kurināmais un enerģētiskie materiāli</t>
  </si>
  <si>
    <t>Degviela</t>
  </si>
  <si>
    <t>Pārējie enerģētiskie materiāli</t>
  </si>
  <si>
    <t>Zāles, ķimikālijas, laboratorijas preces</t>
  </si>
  <si>
    <t>Mīkstais inventārs</t>
  </si>
  <si>
    <t>Virtuves inventārs, trauki un galda piederumi</t>
  </si>
  <si>
    <t>Pārējās preces</t>
  </si>
  <si>
    <t>Procentu maksājumi ārvalstu un starptautiskajām finanšu institūcijām</t>
  </si>
  <si>
    <t>Procentu maksājumi iekšzemes kredītiestādēm</t>
  </si>
  <si>
    <t>Pārējie procentu maksājumi</t>
  </si>
  <si>
    <t>Nemateriālie ieguldījumi</t>
  </si>
  <si>
    <t>Pamatlīdzekļi</t>
  </si>
  <si>
    <t>Tehnoloģiskās iekārtas un mašīnas (laboratorijas un medicīnas iekārtas)</t>
  </si>
  <si>
    <t>Pārējie pamatlīdzekļi</t>
  </si>
  <si>
    <t>Kapitālais remonts un rekonstrukcija</t>
  </si>
  <si>
    <t>Nolietojums nemateriāliem ieguldījumiem</t>
  </si>
  <si>
    <t>Izziņa par ieņēmumiem</t>
  </si>
  <si>
    <t>x</t>
  </si>
  <si>
    <t>Izziņa par pārējiem saimnieciskās darbības izdevumiem (kas nav saistītas ar ārstniecības pakalpojumiem)</t>
  </si>
  <si>
    <t>Izdevumu veids</t>
  </si>
  <si>
    <t>PROCENTU IZDEVUMI</t>
  </si>
  <si>
    <t>PAMATKAPITĀLA VEIDOŠANA</t>
  </si>
  <si>
    <r>
      <t xml:space="preserve">Atalgojumi, </t>
    </r>
    <r>
      <rPr>
        <b/>
        <i/>
        <sz val="11"/>
        <rFont val="Times New Roman"/>
        <family val="1"/>
        <charset val="186"/>
      </rPr>
      <t>tajā skaitā</t>
    </r>
    <r>
      <rPr>
        <b/>
        <sz val="11"/>
        <rFont val="Times New Roman"/>
        <family val="1"/>
        <charset val="186"/>
      </rPr>
      <t>:</t>
    </r>
  </si>
  <si>
    <r>
      <t xml:space="preserve">                                                                        </t>
    </r>
    <r>
      <rPr>
        <b/>
        <u/>
        <sz val="11"/>
        <rFont val="Times New Roman"/>
        <family val="1"/>
        <charset val="186"/>
      </rPr>
      <t xml:space="preserve"> KOPĀ,</t>
    </r>
    <r>
      <rPr>
        <sz val="11"/>
        <rFont val="Times New Roman"/>
        <family val="1"/>
        <charset val="186"/>
      </rPr>
      <t xml:space="preserve">  
 </t>
    </r>
    <r>
      <rPr>
        <i/>
        <sz val="11"/>
        <rFont val="Times New Roman"/>
        <family val="1"/>
        <charset val="186"/>
      </rPr>
      <t>tai skaitā:</t>
    </r>
  </si>
  <si>
    <t>Mācību, darba un dienesta komandējumi, dienesta, darba braucieni</t>
  </si>
  <si>
    <t>Apdrošināšanas izdevumi</t>
  </si>
  <si>
    <t>Ēku un būvju  nolietojums</t>
  </si>
  <si>
    <t>(euro)</t>
  </si>
  <si>
    <t>1.1. par stacionārajiem pakalpojumiem</t>
  </si>
  <si>
    <t>1.1. par ambulatorajiem pakalpojumiem</t>
  </si>
  <si>
    <t>1. Saņemtie valsts budžeta līdzekļi   par valsts apmaksātiem veselības aprūpes pakalpojumiem, ieskaitot pacientu iemaksu kompensāciju no valsts budžeta par no pacientu iemaksas atbrīvotajām pacientu kategorijām:</t>
  </si>
  <si>
    <t>4.Pārējie saimnieciskās darbības ieņēmumi, kas nav saistīti ar ārstniecības pakalpojumiem</t>
  </si>
  <si>
    <t>3. Ieņēmumi no fiziskām un juridiskām personām par maksas medicīnas pakalpojumiem.</t>
  </si>
  <si>
    <t>5.1. valsts budžeta līdzekļi</t>
  </si>
  <si>
    <t>5.2. līdzekļi no ES fondiem</t>
  </si>
  <si>
    <t>5.3. citi avoti</t>
  </si>
  <si>
    <t>stacionārā palīdzība</t>
  </si>
  <si>
    <t>Kopā</t>
  </si>
  <si>
    <r>
      <t>Pavisam kopā</t>
    </r>
    <r>
      <rPr>
        <sz val="10"/>
        <rFont val="Times New Roman"/>
        <family val="1"/>
        <charset val="186"/>
      </rPr>
      <t xml:space="preserve"> (budžeta līdzekļi; maksas pakalpojumi; pārējie līdzekļi)</t>
    </r>
  </si>
  <si>
    <t>Kurināmais, ja iestāde apkuri nodrošina pati</t>
  </si>
  <si>
    <t>2.Pacienta iemaksa par no pacientu iemaksas neatbrīvotajām kategorijām un pacienta līdzmaksājumi:</t>
  </si>
  <si>
    <t>2.1.pacienta iemaksa par stacionārajiem pakalpojumiem un pacienta līdzmaksājumi par ķirurģiskajām operācijām</t>
  </si>
  <si>
    <t>2.2. pacienta iemaksa par ambulatorajiem pakalpojumiem</t>
  </si>
  <si>
    <t>5. Saņemtie līdzekļi projektu īstenošanai:</t>
  </si>
  <si>
    <t>6. Citi saņemtie līdzekļi no valsts budžeta:</t>
  </si>
  <si>
    <t>6.1. rezidentu apmācībai</t>
  </si>
  <si>
    <t>6.2.par valsts finansēto zinātnisko darbību</t>
  </si>
  <si>
    <t>6.3. reģistru uzturēšanai/ organizatoriski metodiskā darba nodrošināšanai</t>
  </si>
  <si>
    <r>
      <t>Izziņa par</t>
    </r>
    <r>
      <rPr>
        <b/>
        <sz val="11"/>
        <rFont val="Times New Roman"/>
        <family val="1"/>
        <charset val="186"/>
      </rPr>
      <t xml:space="preserve"> 4.punktā</t>
    </r>
    <r>
      <rPr>
        <sz val="11"/>
        <rFont val="Times New Roman"/>
        <family val="1"/>
        <charset val="186"/>
      </rPr>
      <t xml:space="preserve"> minētajiem pārējiem saimnieciskās darbības ieņēmumiem (kas nav saistīti ar ārstniecības pakalpojumiem)</t>
    </r>
  </si>
  <si>
    <r>
      <t>Izziņa vai ārstniecības iestāde reģistrēta kā mikrouzņēmuma nodokļa maksātājs:</t>
    </r>
    <r>
      <rPr>
        <sz val="12"/>
        <rFont val="Times New Roman"/>
        <family val="1"/>
        <charset val="186"/>
      </rPr>
      <t xml:space="preserve"> jā / nē (vajadzīgo pasvītrot)</t>
    </r>
  </si>
  <si>
    <t xml:space="preserve">Ministru kabineta </t>
  </si>
  <si>
    <t>2013.gada 17.decembra noteikumiem Nr.1529</t>
  </si>
  <si>
    <t>29.pielikums</t>
  </si>
  <si>
    <t xml:space="preserve"> Zeme, ēkas un būves</t>
  </si>
  <si>
    <t>Izdevumi par atkritumu savākšanu, izvešanu un atkritumu utilizāciju</t>
  </si>
  <si>
    <t>Autoceļu un ielu pārvaldīšana un uzturēšana</t>
  </si>
  <si>
    <t>Izdevumi par tiesvedības darbiem</t>
  </si>
  <si>
    <t>Maksa par zinātniskās pētniecības darbu izpildi</t>
  </si>
  <si>
    <t>Izdevumi juridiskās palīdzības sniedzējiem</t>
  </si>
  <si>
    <t>Iestādes iekšējo kolektīvo pasākumu organizēšanas izdevumi</t>
  </si>
  <si>
    <t>Pārējie iepriekš neklasificētie pakalpojumu veidi</t>
  </si>
  <si>
    <t>Maksājumi par saņemtajiem finanšu pakalpojumiem</t>
  </si>
  <si>
    <t>Izdevumi par precēm iestādes darbības nodrošināšanai</t>
  </si>
  <si>
    <t>Medicīnas instrumenti</t>
  </si>
  <si>
    <t>Izdevumi ēdiena pagatavošanai</t>
  </si>
  <si>
    <t>Mācību līdzekļi un materiāli</t>
  </si>
  <si>
    <t>Izdevumi par slimnīcu pacientu uzturēšanu</t>
  </si>
  <si>
    <t>Zāles, ķimikālijas, laboratorijas preces, medicīniskās ierīces, medicīniskie instrumenti</t>
  </si>
  <si>
    <t>Tehnoloģisko iekārtu un mašīnu (laboratorijas un medicīnas iekārtu) nolietojums</t>
  </si>
  <si>
    <t>Pārējo pamatlīdzekļu nolietojums</t>
  </si>
  <si>
    <t>ārstniecības un aprūpes atbalsta personas: māsu palīgi</t>
  </si>
  <si>
    <t>Atmaksa valsts pamatbudžetā par veiktajiem kapitālajiem izdevumiem</t>
  </si>
  <si>
    <t>Piezīmes</t>
  </si>
  <si>
    <t>KOPĀ (1000-10 000)</t>
  </si>
  <si>
    <t>Pamatsummas atmaksa, kas nav minēta kodā 9000</t>
  </si>
  <si>
    <t>1) Izdevumus, kurus tiešā veidā nevar attiecināt uz ambulatoro vai stacionāro sadaļu (piemēram, samaksu par pasta un sakaru pakalpojumiem), ambulatoro un stacionāro sadalījumu nosaka proporcionāli ieņēmumiem, kas uzrādīti pārskata sadaļā "Izziņa par ieņēmumiem"</t>
  </si>
  <si>
    <t>Dokumenta rekvizītu "paraksts" neaizpilda, ja elektroniskais dokuments ir noformēts atbilstoši elektronisko dokumentu noformēšanai normatīvajos aktos noteiktajām prasībām</t>
  </si>
  <si>
    <r>
      <t>No valsts budžeta līdzekļiem par valsts finansētiem veselības aprūpes pakalpojumiem</t>
    </r>
    <r>
      <rPr>
        <vertAlign val="superscript"/>
        <sz val="11"/>
        <rFont val="Times New Roman"/>
        <family val="1"/>
        <charset val="186"/>
      </rPr>
      <t>1</t>
    </r>
  </si>
  <si>
    <r>
      <t>administrācija</t>
    </r>
    <r>
      <rPr>
        <vertAlign val="superscript"/>
        <sz val="11"/>
        <rFont val="Times New Roman"/>
        <family val="1"/>
        <charset val="186"/>
      </rPr>
      <t>3</t>
    </r>
  </si>
  <si>
    <r>
      <t>Asins iegāde (Izdevumi atlīdzībai donoriem)</t>
    </r>
    <r>
      <rPr>
        <i/>
        <vertAlign val="superscript"/>
        <sz val="11"/>
        <rFont val="Times New Roman"/>
        <family val="1"/>
        <charset val="186"/>
      </rPr>
      <t>4</t>
    </r>
  </si>
  <si>
    <t>ārstniecības un pacientu aprūpes personas un funkcionālo speciālistu asistenti (ārsta palīgi, vecmātes, medicīnas māsas, zobārstniecības māsas, fizioterapeita asistents u.c.)</t>
  </si>
  <si>
    <t>Ēku, būvju un telpu kārtējais remonts</t>
  </si>
  <si>
    <t>Profesionālās darbības civiltiesiskās apdrošināšanas izdevumi, kā arī maksājumi Ārstniecības riska fondā</t>
  </si>
  <si>
    <r>
      <t xml:space="preserve">Izdevumi periodikas iegādei </t>
    </r>
    <r>
      <rPr>
        <sz val="11"/>
        <rFont val="Times New Roman"/>
        <family val="1"/>
        <charset val="186"/>
      </rPr>
      <t>(bibliotēkas krājumiem pieskaitāmie izdevumi)</t>
    </r>
  </si>
  <si>
    <r>
      <t>DAŽĀDI IZDEVUMI</t>
    </r>
    <r>
      <rPr>
        <b/>
        <sz val="11"/>
        <rFont val="Times New Roman"/>
        <family val="1"/>
        <charset val="186"/>
      </rPr>
      <t>, kas veidojas pēc uzkrāšanas principa un nav klasificēti iepriekš (zaudējumi valūtas kursa svārstību dēļ un šaubīgo debitoru uzkrājumu dēļ finanšu aktīvu pārvērtēšanai, u.c.)</t>
    </r>
  </si>
  <si>
    <t>Nekustāmā īpašuma uzturēšana</t>
  </si>
  <si>
    <t>No valsts budžeta līdzekļiem citiem mērķiem (rezidentu apmācībai, zinātniskai darbībai, ārstniecības reģistru darbības nodrošināšanai, interešu izglītības nodrošināšanai un citu valsts deleģēto funkciju nodrošināšanai)</t>
  </si>
  <si>
    <t>No ES fondiem (ES struktūrfondi, EEZ un Norvēģijas finanšu instruments, utml.)</t>
  </si>
  <si>
    <r>
      <t xml:space="preserve">ārstniecības un aprūpes procesu atbalsta personāls </t>
    </r>
    <r>
      <rPr>
        <vertAlign val="superscript"/>
        <sz val="11"/>
        <rFont val="Times New Roman"/>
        <family val="1"/>
        <charset val="186"/>
      </rPr>
      <t xml:space="preserve">4 </t>
    </r>
  </si>
  <si>
    <t>saimnieciskais personāls</t>
  </si>
  <si>
    <t>Kārtējā remonta un iestāžu uzturēšanas materiāli</t>
  </si>
  <si>
    <t>Izdevumi, ja ēdināšanu organizē cita juridiskā persona</t>
  </si>
  <si>
    <t>Pārējie pacientu uzturēšanas izdevumi, kuri nav minēti  2360 apakškodos</t>
  </si>
  <si>
    <t>Nodokļu, nodevu un naudas sodu maksājumi</t>
  </si>
  <si>
    <t>Nodokļu maksājumi (PVN, nekustamā īpašuma nodoklis, dabas resursu nodoklis u.c.)</t>
  </si>
  <si>
    <t>Naudas sodu maksājumi</t>
  </si>
  <si>
    <t xml:space="preserve">Nolietojums pamatlīdzekļiem, kas saistīti ar ēdināšanas nodrošināšanu </t>
  </si>
  <si>
    <t>0000</t>
  </si>
  <si>
    <t>0100</t>
  </si>
  <si>
    <t>0200</t>
  </si>
  <si>
    <t>0210</t>
  </si>
  <si>
    <t>0220</t>
  </si>
  <si>
    <t>0230</t>
  </si>
  <si>
    <t>0240</t>
  </si>
  <si>
    <t>6.4.no Valsts asinsdonoru centra saņemtie bezmaksas asins preparāti</t>
  </si>
  <si>
    <t>6.5.citu valsts deleģēto funkciju nodrošināšanai</t>
  </si>
  <si>
    <t>5) Rindas kodā 2343 uzrāda izdevumus donoru atlīdzībai. No Valsts asinsdonoru centra saņemto bezmaksas preparātu izlietojumu uzrāda rindas kodā “zāles, ķimikālijas, laboratorijas preces” (faktiskie izdevumi).</t>
  </si>
  <si>
    <t xml:space="preserve">2) Izdevumu uzskaitījums rindas kodos 1000-5000 veikts atbilstoši 2005.gada 24.decembra Ministru kabineta noteikumiem Nr.1031 "Noteikumi par budžetu izdevumu klasifikāciju atbilstoši ekonomiskajām kategorijām"
3) Rindas kodā 1140 “Administrācija” uzskaita atalgojumu
• valdei, valdes priekšsēdētāja birojam,
• ārstniecības personām, kuras tiešā veidā nav saistītas ar pacientu ārstēšanu -  klīniku vadītājiem, virsārstiem, profila virsārstiem, vecākajiem ārstiem, galvenajām māsām, ārstiem koordinatoriem u.c.
• projektu vadītājiem, departamentu direktoriem un to vietniekiem, tehniskajam direktoram, kā arī sekojošām struktūrvienībām: komunikācijas, personāla vadības, finanšu, grāmatvedības, ekonomikas, juridiskais, lietvedības, iepirkumu, attīstības, audita, darba aizsardzības.
4)  Rindas kodā 1150 “Ārstniecības un aprūpes procesu atbalsta personāls” uzrāda atalgojumu 
• sertificējamām ārstniecības atbalsta personām  2009.gada 24.februāra Ministru kabineta noteikumos Nr.193 “Noteikumi par ārstniecības atbalsta personu sertifikācijas kārtību un sertificējamo  ārstniecības atbalsta personu profesijām” minētajos  amatos;
• nesertificējamām ārstniecības atbalsta personām, kas ir tieši iesaistītas ārstniecības procesa nodrošināšanā – aptieku vadītājiem, farmaceitiem, biomedicīnas laborantiem, sociāliem darbiniekiem, medicīnas statistiķiem, centralizētās sterilizācijas operatoriem, speciāliem pedagogiem, klientu apkalpošanas speciālistiem u.c. </t>
  </si>
  <si>
    <t>6) Rindas kodā 0000 īpaši pielāgota EKK sadaļa ārstniecības iestādes pamatlīdzekļu nolietojuma uzskaitei.</t>
  </si>
  <si>
    <t>7.Pašvaldību līdzekļi (norādīt mērķi)</t>
  </si>
  <si>
    <t>t.sk.komisijas maksas par izmantotajiem atvasinātajiem finanšu instrumentiem</t>
  </si>
  <si>
    <r>
      <t>Ārstniecības iestāde:</t>
    </r>
    <r>
      <rPr>
        <b/>
        <i/>
        <sz val="12"/>
        <rFont val="Times New Roman"/>
        <family val="1"/>
        <charset val="186"/>
      </rPr>
      <t xml:space="preserve"> VSIA ''Piejūras slimnīca''</t>
    </r>
  </si>
  <si>
    <r>
      <t>Tālrunis, e-pasts:</t>
    </r>
    <r>
      <rPr>
        <b/>
        <i/>
        <sz val="12"/>
        <rFont val="Times New Roman"/>
        <family val="1"/>
        <charset val="186"/>
      </rPr>
      <t xml:space="preserve"> 63425311; slimnica@lps.gov.lv</t>
    </r>
  </si>
  <si>
    <r>
      <t xml:space="preserve">Pārskata periods: </t>
    </r>
    <r>
      <rPr>
        <b/>
        <i/>
        <sz val="12"/>
        <rFont val="Times New Roman"/>
        <family val="1"/>
        <charset val="186"/>
      </rPr>
      <t>2018.gads</t>
    </r>
  </si>
  <si>
    <t>ambulatorā  palīdzība (ambulatorās ārstniecības iestādes izdevumi kopā ar PVA ārstu finansējumu, ja ārstniecības iestāde ir darba devējs)</t>
  </si>
  <si>
    <t>Ieņēmumi no telpu nomas, komunālajiem pakalpojumiem</t>
  </si>
  <si>
    <t>Ieņēmumi no medicīniskiem pētījumiem, ķīmijterapijas līdzekļiem</t>
  </si>
  <si>
    <t>Citi ieņēmumi( investīcijas)</t>
  </si>
  <si>
    <t>PAMATLĪDZEKĻU NOLIETOJUMS</t>
  </si>
  <si>
    <t>Ieņēmumi no rezervju samazinājuma</t>
  </si>
  <si>
    <t xml:space="preserve">                            vārds, uzvārds, paraksts</t>
  </si>
  <si>
    <t>6.6. bezmaksas ķīmijterapijas līdzekļi</t>
  </si>
  <si>
    <t>Ziedi, sludinājumi u.c.</t>
  </si>
  <si>
    <t>Iestādes vadītājs ________________________________________ A.Puks</t>
  </si>
  <si>
    <t>Galvenais grāmatvede_____________________________________I.Egliena</t>
  </si>
  <si>
    <t xml:space="preserve">                          vārds, uzvārds, paraksts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</si>
</sst>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name val="Arial"/>
      <charset val="186"/>
    </font>
    <font>
      <sz val="12"/>
      <name val="Times New Roman"/>
      <family val="1"/>
      <charset val="186"/>
    </font>
    <font>
      <sz val="10"/>
      <name val="Times New Roman"/>
      <family val="1"/>
      <charset val="186"/>
    </font>
    <font>
      <b/>
      <sz val="10"/>
      <name val="Times New Roman"/>
      <family val="1"/>
      <charset val="186"/>
    </font>
    <font>
      <b/>
      <sz val="12"/>
      <name val="Times New Roman"/>
      <family val="1"/>
      <charset val="186"/>
    </font>
    <font>
      <sz val="11"/>
      <name val="Times New Roman"/>
      <family val="1"/>
      <charset val="186"/>
    </font>
    <font>
      <i/>
      <sz val="11"/>
      <name val="Times New Roman"/>
      <family val="1"/>
      <charset val="186"/>
    </font>
    <font>
      <b/>
      <sz val="11"/>
      <name val="Times New Roman"/>
      <family val="1"/>
      <charset val="186"/>
    </font>
    <font>
      <b/>
      <i/>
      <sz val="11"/>
      <name val="Times New Roman"/>
      <family val="1"/>
      <charset val="186"/>
    </font>
    <font>
      <sz val="12"/>
      <name val="Arial"/>
      <family val="2"/>
      <charset val="186"/>
    </font>
    <font>
      <b/>
      <u/>
      <sz val="11"/>
      <name val="Times New Roman"/>
      <family val="1"/>
      <charset val="186"/>
    </font>
    <font>
      <b/>
      <sz val="14"/>
      <name val="Times New Roman"/>
      <family val="1"/>
    </font>
    <font>
      <vertAlign val="superscript"/>
      <sz val="11"/>
      <name val="Times New Roman"/>
      <family val="1"/>
      <charset val="186"/>
    </font>
    <font>
      <i/>
      <vertAlign val="superscript"/>
      <sz val="11"/>
      <name val="Times New Roman"/>
      <family val="1"/>
      <charset val="186"/>
    </font>
    <font>
      <i/>
      <u/>
      <sz val="11"/>
      <name val="Times New Roman"/>
      <family val="1"/>
      <charset val="186"/>
    </font>
    <font>
      <b/>
      <u/>
      <sz val="10"/>
      <name val="Times New Roman"/>
      <family val="1"/>
      <charset val="186"/>
    </font>
    <font>
      <b/>
      <i/>
      <sz val="12"/>
      <name val="Times New Roman"/>
      <family val="1"/>
      <charset val="186"/>
    </font>
    <font>
      <sz val="11"/>
      <color rgb="FFFF0000"/>
      <name val="Times New Roman"/>
      <family val="1"/>
      <charset val="186"/>
    </font>
    <font>
      <i/>
      <sz val="11"/>
      <color rgb="FFFF0000"/>
      <name val="Times New Roman"/>
      <family val="1"/>
      <charset val="186"/>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right/>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8"/>
      </top>
      <bottom style="thin">
        <color indexed="64"/>
      </bottom>
      <diagonal/>
    </border>
    <border>
      <left/>
      <right/>
      <top style="thin">
        <color indexed="64"/>
      </top>
      <bottom style="thin">
        <color indexed="64"/>
      </bottom>
      <diagonal/>
    </border>
    <border>
      <left style="thin">
        <color indexed="8"/>
      </left>
      <right/>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8"/>
      </right>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bottom/>
      <diagonal/>
    </border>
  </borders>
  <cellStyleXfs count="1">
    <xf numFmtId="0" fontId="0" fillId="0" borderId="0"/>
  </cellStyleXfs>
  <cellXfs count="207">
    <xf numFmtId="0" fontId="0" fillId="0" borderId="0" xfId="0"/>
    <xf numFmtId="0" fontId="5" fillId="0" borderId="0" xfId="0" applyFont="1" applyFill="1"/>
    <xf numFmtId="0" fontId="5" fillId="0" borderId="0" xfId="0" applyFont="1" applyFill="1" applyBorder="1" applyAlignment="1">
      <alignment horizontal="center" vertical="center" wrapText="1"/>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5" fillId="0" borderId="0" xfId="0" applyFont="1" applyFill="1" applyAlignment="1">
      <alignment horizontal="right"/>
    </xf>
    <xf numFmtId="0" fontId="5" fillId="0" borderId="0" xfId="0" applyFont="1" applyFill="1" applyBorder="1"/>
    <xf numFmtId="0" fontId="5" fillId="0" borderId="0" xfId="0" applyFont="1" applyFill="1" applyBorder="1" applyAlignment="1">
      <alignment horizontal="left" vertical="center" wrapText="1"/>
    </xf>
    <xf numFmtId="0" fontId="5" fillId="0" borderId="0" xfId="0" applyFont="1" applyFill="1" applyAlignment="1">
      <alignment horizontal="center"/>
    </xf>
    <xf numFmtId="0" fontId="5" fillId="0" borderId="2" xfId="0" applyFont="1" applyFill="1" applyBorder="1" applyAlignment="1">
      <alignment horizontal="center" wrapText="1"/>
    </xf>
    <xf numFmtId="0" fontId="10" fillId="0" borderId="3" xfId="0" applyFont="1" applyFill="1" applyBorder="1" applyAlignment="1">
      <alignment horizontal="center" vertical="center" wrapText="1"/>
    </xf>
    <xf numFmtId="0" fontId="10" fillId="0" borderId="3" xfId="0" applyFont="1" applyFill="1" applyBorder="1" applyAlignment="1">
      <alignment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0" xfId="0" applyFont="1" applyFill="1"/>
    <xf numFmtId="3" fontId="7" fillId="0" borderId="1"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wrapText="1"/>
    </xf>
    <xf numFmtId="3" fontId="7" fillId="0" borderId="3" xfId="0" applyNumberFormat="1" applyFont="1" applyBorder="1" applyAlignment="1">
      <alignment vertical="center" wrapText="1"/>
    </xf>
    <xf numFmtId="3" fontId="7" fillId="0" borderId="1" xfId="0" applyNumberFormat="1" applyFont="1" applyBorder="1" applyAlignment="1">
      <alignment vertical="center" wrapText="1"/>
    </xf>
    <xf numFmtId="0" fontId="10" fillId="0" borderId="1" xfId="0" applyFont="1" applyBorder="1" applyAlignment="1">
      <alignment horizontal="center" vertical="center" wrapText="1"/>
    </xf>
    <xf numFmtId="0" fontId="10" fillId="2" borderId="1" xfId="0" applyFont="1" applyFill="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6" fillId="0" borderId="1" xfId="0" applyFont="1" applyBorder="1" applyAlignment="1">
      <alignment horizontal="right" vertical="center" wrapText="1"/>
    </xf>
    <xf numFmtId="0" fontId="6" fillId="2" borderId="1" xfId="0" applyFont="1" applyFill="1" applyBorder="1" applyAlignment="1">
      <alignment vertical="center" wrapText="1"/>
    </xf>
    <xf numFmtId="0" fontId="6" fillId="0" borderId="1" xfId="0" applyFont="1" applyBorder="1" applyAlignment="1">
      <alignment vertical="center" wrapText="1"/>
    </xf>
    <xf numFmtId="0" fontId="7" fillId="0" borderId="1" xfId="0" applyFont="1" applyBorder="1" applyAlignment="1">
      <alignment horizontal="left" vertical="center" wrapText="1"/>
    </xf>
    <xf numFmtId="0" fontId="10" fillId="0" borderId="1" xfId="0" applyFont="1" applyBorder="1" applyAlignment="1">
      <alignmen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6" fillId="0" borderId="0" xfId="0" applyFont="1" applyFill="1" applyBorder="1" applyAlignment="1">
      <alignment wrapText="1"/>
    </xf>
    <xf numFmtId="0" fontId="14" fillId="0" borderId="0" xfId="0" applyFont="1" applyFill="1" applyBorder="1" applyAlignment="1"/>
    <xf numFmtId="0" fontId="6" fillId="0" borderId="0" xfId="0" applyFont="1" applyAlignment="1">
      <alignment vertical="center" wrapText="1"/>
    </xf>
    <xf numFmtId="0" fontId="5" fillId="0" borderId="5" xfId="0" applyFont="1" applyFill="1" applyBorder="1" applyAlignment="1">
      <alignment vertical="center" wrapText="1"/>
    </xf>
    <xf numFmtId="0" fontId="5" fillId="0" borderId="0" xfId="0" applyFont="1" applyAlignment="1">
      <alignment wrapText="1"/>
    </xf>
    <xf numFmtId="0" fontId="5" fillId="0" borderId="7" xfId="0" applyFont="1" applyFill="1" applyBorder="1" applyAlignment="1">
      <alignment horizontal="center" vertical="center" wrapText="1"/>
    </xf>
    <xf numFmtId="0" fontId="5" fillId="0" borderId="4" xfId="0" applyFont="1" applyBorder="1" applyAlignment="1">
      <alignment wrapText="1"/>
    </xf>
    <xf numFmtId="0" fontId="5"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0" borderId="9" xfId="0" applyFont="1" applyBorder="1" applyAlignment="1">
      <alignment vertical="center"/>
    </xf>
    <xf numFmtId="0" fontId="5" fillId="0" borderId="10" xfId="0" applyFont="1" applyBorder="1" applyAlignment="1">
      <alignment vertical="center" wrapText="1"/>
    </xf>
    <xf numFmtId="0" fontId="7" fillId="0" borderId="11" xfId="0" applyFont="1" applyFill="1" applyBorder="1" applyAlignment="1">
      <alignment vertical="center" wrapText="1"/>
    </xf>
    <xf numFmtId="0" fontId="5" fillId="0" borderId="1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6" fillId="0" borderId="2" xfId="0" applyFont="1" applyBorder="1" applyAlignment="1">
      <alignment horizontal="right" vertical="center" wrapText="1"/>
    </xf>
    <xf numFmtId="0" fontId="6" fillId="0" borderId="2" xfId="0" applyFont="1" applyBorder="1" applyAlignment="1">
      <alignment vertical="center" wrapText="1"/>
    </xf>
    <xf numFmtId="0" fontId="7" fillId="0" borderId="2" xfId="0" applyFont="1" applyBorder="1" applyAlignment="1">
      <alignment horizontal="center" vertical="center" wrapText="1"/>
    </xf>
    <xf numFmtId="0" fontId="7" fillId="0" borderId="2" xfId="0" applyFont="1" applyBorder="1" applyAlignment="1">
      <alignment vertical="center" wrapText="1"/>
    </xf>
    <xf numFmtId="0" fontId="7" fillId="0" borderId="17" xfId="0" applyFont="1" applyBorder="1" applyAlignment="1">
      <alignment horizontal="center" vertical="center" wrapText="1"/>
    </xf>
    <xf numFmtId="0" fontId="7" fillId="0" borderId="17" xfId="0" applyFont="1" applyBorder="1" applyAlignment="1">
      <alignment vertical="center" wrapText="1"/>
    </xf>
    <xf numFmtId="0" fontId="10" fillId="0" borderId="3" xfId="0" applyFont="1" applyBorder="1" applyAlignment="1">
      <alignment horizontal="center" vertical="center" wrapText="1"/>
    </xf>
    <xf numFmtId="0" fontId="10" fillId="0" borderId="3" xfId="0" applyFont="1" applyBorder="1" applyAlignment="1">
      <alignment vertical="center" wrapText="1"/>
    </xf>
    <xf numFmtId="0" fontId="10" fillId="0" borderId="0" xfId="0" applyFont="1" applyAlignment="1">
      <alignment vertical="center" wrapText="1"/>
    </xf>
    <xf numFmtId="0" fontId="10" fillId="0" borderId="1" xfId="0" quotePrefix="1" applyFont="1" applyBorder="1" applyAlignment="1">
      <alignment horizontal="center" vertical="center" wrapText="1"/>
    </xf>
    <xf numFmtId="0" fontId="7" fillId="0" borderId="1" xfId="0" quotePrefix="1" applyFont="1" applyBorder="1" applyAlignment="1">
      <alignment horizontal="center" vertical="center" wrapText="1"/>
    </xf>
    <xf numFmtId="0" fontId="5" fillId="0" borderId="1" xfId="0" quotePrefix="1" applyFont="1" applyBorder="1" applyAlignment="1">
      <alignment horizontal="center" vertical="center" wrapText="1"/>
    </xf>
    <xf numFmtId="0" fontId="5" fillId="0" borderId="16" xfId="0" quotePrefix="1" applyFont="1" applyBorder="1" applyAlignment="1">
      <alignment horizontal="center" vertical="center" wrapText="1"/>
    </xf>
    <xf numFmtId="0" fontId="5" fillId="0" borderId="16" xfId="0" applyFont="1" applyFill="1" applyBorder="1" applyAlignment="1">
      <alignment vertical="center" wrapText="1"/>
    </xf>
    <xf numFmtId="3" fontId="10" fillId="0" borderId="2" xfId="0" applyNumberFormat="1" applyFont="1" applyBorder="1" applyAlignment="1">
      <alignment horizontal="center" vertical="center" wrapText="1"/>
    </xf>
    <xf numFmtId="0" fontId="10" fillId="0" borderId="2" xfId="0" applyFont="1" applyBorder="1" applyAlignment="1">
      <alignment vertical="center" wrapText="1"/>
    </xf>
    <xf numFmtId="3" fontId="15" fillId="0" borderId="2" xfId="0" applyNumberFormat="1" applyFont="1" applyBorder="1" applyAlignment="1">
      <alignment horizontal="center" vertical="center" wrapText="1"/>
    </xf>
    <xf numFmtId="0" fontId="4" fillId="0" borderId="2" xfId="0" applyFont="1" applyBorder="1" applyAlignment="1">
      <alignment vertical="center" wrapText="1"/>
    </xf>
    <xf numFmtId="0" fontId="1" fillId="0" borderId="2" xfId="0" applyFont="1" applyBorder="1" applyAlignment="1">
      <alignment horizontal="center" vertical="center" wrapText="1"/>
    </xf>
    <xf numFmtId="0" fontId="6" fillId="0" borderId="0" xfId="0" applyFont="1"/>
    <xf numFmtId="0" fontId="6" fillId="0" borderId="16" xfId="0" applyFont="1" applyBorder="1" applyAlignment="1">
      <alignment horizontal="right" vertical="center" wrapText="1"/>
    </xf>
    <xf numFmtId="0" fontId="6" fillId="0" borderId="16" xfId="0" applyFont="1" applyBorder="1" applyAlignment="1">
      <alignment vertical="center" wrapText="1"/>
    </xf>
    <xf numFmtId="0" fontId="5" fillId="0" borderId="3" xfId="0" applyFont="1" applyBorder="1" applyAlignment="1">
      <alignment horizontal="center" vertical="center" wrapText="1"/>
    </xf>
    <xf numFmtId="0" fontId="5" fillId="0" borderId="3" xfId="0" applyFont="1" applyBorder="1" applyAlignment="1">
      <alignment vertical="center" wrapText="1"/>
    </xf>
    <xf numFmtId="0" fontId="1" fillId="0" borderId="0" xfId="0" applyFont="1" applyFill="1" applyBorder="1" applyAlignment="1">
      <alignment horizontal="left" vertical="center"/>
    </xf>
    <xf numFmtId="0" fontId="1" fillId="0" borderId="0" xfId="0" applyFont="1" applyFill="1"/>
    <xf numFmtId="3" fontId="7" fillId="0" borderId="15" xfId="0" applyNumberFormat="1" applyFont="1" applyBorder="1" applyAlignment="1">
      <alignment vertical="center" wrapText="1"/>
    </xf>
    <xf numFmtId="0" fontId="8" fillId="0" borderId="0" xfId="0" applyFont="1" applyFill="1"/>
    <xf numFmtId="0" fontId="5" fillId="3" borderId="0" xfId="0" applyFont="1" applyFill="1"/>
    <xf numFmtId="0" fontId="5" fillId="3" borderId="0" xfId="0" applyFont="1" applyFill="1" applyBorder="1" applyAlignment="1">
      <alignment horizontal="center" vertical="center" wrapText="1"/>
    </xf>
    <xf numFmtId="0" fontId="5" fillId="3" borderId="0" xfId="0" applyFont="1" applyFill="1" applyBorder="1" applyAlignment="1">
      <alignment horizontal="left" vertical="center"/>
    </xf>
    <xf numFmtId="0" fontId="5" fillId="3" borderId="4" xfId="0" applyFont="1" applyFill="1" applyBorder="1"/>
    <xf numFmtId="0" fontId="5" fillId="3" borderId="2" xfId="0" applyFont="1" applyFill="1" applyBorder="1" applyAlignment="1">
      <alignment horizontal="center" wrapText="1"/>
    </xf>
    <xf numFmtId="3" fontId="7" fillId="3" borderId="3" xfId="0" applyNumberFormat="1" applyFont="1" applyFill="1" applyBorder="1" applyAlignment="1">
      <alignment vertical="center" wrapText="1"/>
    </xf>
    <xf numFmtId="3" fontId="5" fillId="3" borderId="1" xfId="0" applyNumberFormat="1" applyFont="1" applyFill="1" applyBorder="1" applyAlignment="1">
      <alignment vertical="center" wrapText="1"/>
    </xf>
    <xf numFmtId="3" fontId="7" fillId="3" borderId="15" xfId="0" applyNumberFormat="1" applyFont="1" applyFill="1" applyBorder="1" applyAlignment="1">
      <alignment vertical="center" wrapText="1"/>
    </xf>
    <xf numFmtId="3" fontId="7" fillId="3" borderId="1" xfId="0" applyNumberFormat="1" applyFont="1" applyFill="1" applyBorder="1" applyAlignment="1">
      <alignment vertical="center" wrapText="1"/>
    </xf>
    <xf numFmtId="3" fontId="5" fillId="3" borderId="6" xfId="0" applyNumberFormat="1" applyFont="1" applyFill="1" applyBorder="1" applyAlignment="1">
      <alignment vertical="center" wrapText="1"/>
    </xf>
    <xf numFmtId="3" fontId="5" fillId="3" borderId="2" xfId="0" applyNumberFormat="1" applyFont="1" applyFill="1" applyBorder="1" applyAlignment="1">
      <alignment vertical="center" wrapText="1"/>
    </xf>
    <xf numFmtId="3" fontId="7" fillId="3" borderId="1" xfId="0" applyNumberFormat="1"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3" fontId="7" fillId="3" borderId="6" xfId="0" applyNumberFormat="1" applyFont="1" applyFill="1" applyBorder="1" applyAlignment="1">
      <alignment horizontal="center" vertical="center" wrapText="1"/>
    </xf>
    <xf numFmtId="0" fontId="5" fillId="3" borderId="0" xfId="0" applyFont="1" applyFill="1" applyBorder="1" applyAlignment="1">
      <alignment vertical="center" wrapText="1"/>
    </xf>
    <xf numFmtId="0" fontId="5" fillId="3" borderId="0" xfId="0" applyFont="1" applyFill="1" applyBorder="1" applyAlignment="1">
      <alignment wrapText="1"/>
    </xf>
    <xf numFmtId="0" fontId="6" fillId="3" borderId="0" xfId="0" applyFont="1" applyFill="1" applyBorder="1" applyAlignment="1">
      <alignment wrapText="1"/>
    </xf>
    <xf numFmtId="0" fontId="6" fillId="3" borderId="0" xfId="0" applyFont="1" applyFill="1"/>
    <xf numFmtId="0" fontId="2" fillId="3" borderId="0" xfId="0" applyFont="1" applyFill="1"/>
    <xf numFmtId="0" fontId="5" fillId="3" borderId="0" xfId="0" applyFont="1" applyFill="1" applyBorder="1" applyAlignment="1">
      <alignment horizontal="left" vertical="center" wrapText="1"/>
    </xf>
    <xf numFmtId="3" fontId="6" fillId="3" borderId="1" xfId="0" applyNumberFormat="1" applyFont="1" applyFill="1" applyBorder="1" applyAlignment="1">
      <alignment vertical="center" wrapText="1"/>
    </xf>
    <xf numFmtId="3" fontId="5" fillId="3" borderId="16" xfId="0" applyNumberFormat="1" applyFont="1" applyFill="1" applyBorder="1" applyAlignment="1">
      <alignment vertical="center" wrapText="1"/>
    </xf>
    <xf numFmtId="3" fontId="5" fillId="3" borderId="3" xfId="0" applyNumberFormat="1" applyFont="1" applyFill="1" applyBorder="1" applyAlignment="1">
      <alignment vertical="center" wrapText="1"/>
    </xf>
    <xf numFmtId="0" fontId="5" fillId="3" borderId="0" xfId="0" applyFont="1" applyFill="1" applyAlignment="1">
      <alignment horizontal="right"/>
    </xf>
    <xf numFmtId="0" fontId="5" fillId="0"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1" fillId="0" borderId="0" xfId="0" applyFont="1" applyBorder="1" applyAlignment="1">
      <alignment horizontal="center" vertical="center" wrapText="1"/>
    </xf>
    <xf numFmtId="0" fontId="10" fillId="0" borderId="0" xfId="0" applyFont="1" applyBorder="1" applyAlignment="1">
      <alignment vertical="center" wrapText="1"/>
    </xf>
    <xf numFmtId="3" fontId="5" fillId="0" borderId="1" xfId="0" applyNumberFormat="1" applyFont="1" applyFill="1" applyBorder="1" applyAlignment="1">
      <alignment vertical="center" wrapText="1"/>
    </xf>
    <xf numFmtId="3" fontId="5" fillId="0" borderId="2" xfId="0" applyNumberFormat="1" applyFont="1" applyFill="1" applyBorder="1" applyAlignment="1">
      <alignment vertical="center" wrapText="1"/>
    </xf>
    <xf numFmtId="3" fontId="7" fillId="0" borderId="2" xfId="0" applyNumberFormat="1" applyFont="1" applyFill="1" applyBorder="1" applyAlignment="1">
      <alignment vertical="center" wrapText="1"/>
    </xf>
    <xf numFmtId="3" fontId="7" fillId="0" borderId="3" xfId="0" applyNumberFormat="1" applyFont="1" applyFill="1" applyBorder="1" applyAlignment="1">
      <alignment vertical="center" wrapText="1"/>
    </xf>
    <xf numFmtId="3" fontId="6" fillId="0" borderId="1" xfId="0" applyNumberFormat="1" applyFont="1" applyFill="1" applyBorder="1" applyAlignment="1">
      <alignment vertical="center" wrapText="1"/>
    </xf>
    <xf numFmtId="3" fontId="5" fillId="0" borderId="16" xfId="0" applyNumberFormat="1" applyFont="1" applyFill="1" applyBorder="1" applyAlignment="1">
      <alignment vertical="center" wrapText="1"/>
    </xf>
    <xf numFmtId="3" fontId="7" fillId="0" borderId="19" xfId="0" applyNumberFormat="1" applyFont="1" applyFill="1" applyBorder="1" applyAlignment="1">
      <alignment vertical="center" wrapText="1"/>
    </xf>
    <xf numFmtId="3" fontId="5" fillId="0" borderId="3" xfId="0" applyNumberFormat="1" applyFont="1" applyFill="1" applyBorder="1" applyAlignment="1">
      <alignment vertical="center" wrapText="1"/>
    </xf>
    <xf numFmtId="3" fontId="5" fillId="3" borderId="1" xfId="0" applyNumberFormat="1" applyFont="1" applyFill="1" applyBorder="1" applyAlignment="1">
      <alignment horizontal="center" vertical="center" wrapText="1"/>
    </xf>
    <xf numFmtId="3" fontId="5" fillId="0" borderId="12" xfId="0" applyNumberFormat="1" applyFont="1" applyFill="1" applyBorder="1" applyAlignment="1">
      <alignment vertical="center" wrapText="1"/>
    </xf>
    <xf numFmtId="3" fontId="6" fillId="0" borderId="12" xfId="0" applyNumberFormat="1" applyFont="1" applyFill="1" applyBorder="1" applyAlignment="1">
      <alignment vertical="center" wrapText="1"/>
    </xf>
    <xf numFmtId="3" fontId="6" fillId="0" borderId="13" xfId="0" applyNumberFormat="1" applyFont="1" applyFill="1" applyBorder="1" applyAlignment="1">
      <alignment vertical="center" wrapText="1"/>
    </xf>
    <xf numFmtId="3" fontId="6" fillId="0" borderId="14" xfId="0" applyNumberFormat="1" applyFont="1" applyFill="1" applyBorder="1" applyAlignment="1">
      <alignment vertical="center" wrapText="1"/>
    </xf>
    <xf numFmtId="3" fontId="7" fillId="0" borderId="15" xfId="0" applyNumberFormat="1" applyFont="1" applyFill="1" applyBorder="1" applyAlignment="1">
      <alignment vertical="center" wrapText="1"/>
    </xf>
    <xf numFmtId="3" fontId="5" fillId="0" borderId="6" xfId="0" applyNumberFormat="1" applyFont="1" applyFill="1" applyBorder="1" applyAlignment="1">
      <alignment horizontal="center" vertical="center" wrapText="1"/>
    </xf>
    <xf numFmtId="0" fontId="17" fillId="0" borderId="0" xfId="0" applyFont="1" applyFill="1"/>
    <xf numFmtId="3" fontId="7" fillId="0" borderId="1" xfId="0" applyNumberFormat="1" applyFont="1" applyFill="1" applyBorder="1" applyAlignment="1">
      <alignment vertical="center" wrapText="1"/>
    </xf>
    <xf numFmtId="3" fontId="6" fillId="0" borderId="6" xfId="0" applyNumberFormat="1" applyFont="1" applyFill="1" applyBorder="1" applyAlignment="1">
      <alignment vertical="center" wrapText="1"/>
    </xf>
    <xf numFmtId="3" fontId="6" fillId="0" borderId="18" xfId="0" applyNumberFormat="1" applyFont="1" applyFill="1" applyBorder="1" applyAlignment="1">
      <alignment vertical="center" wrapText="1"/>
    </xf>
    <xf numFmtId="3" fontId="5" fillId="0" borderId="1" xfId="0" applyNumberFormat="1" applyFont="1" applyFill="1" applyBorder="1" applyAlignment="1">
      <alignment horizontal="center" vertical="center" wrapText="1"/>
    </xf>
    <xf numFmtId="3" fontId="7" fillId="0" borderId="6" xfId="0" applyNumberFormat="1" applyFont="1" applyFill="1" applyBorder="1" applyAlignment="1">
      <alignment horizontal="center" vertical="center" wrapText="1"/>
    </xf>
    <xf numFmtId="3" fontId="5" fillId="0" borderId="0" xfId="0" applyNumberFormat="1" applyFont="1" applyFill="1"/>
    <xf numFmtId="0" fontId="17" fillId="3" borderId="0" xfId="0" applyFont="1" applyFill="1" applyBorder="1" applyAlignment="1">
      <alignment vertical="center" wrapText="1"/>
    </xf>
    <xf numFmtId="3" fontId="7" fillId="0" borderId="6" xfId="0" applyNumberFormat="1" applyFont="1" applyFill="1" applyBorder="1" applyAlignment="1">
      <alignment vertical="center" wrapText="1"/>
    </xf>
    <xf numFmtId="3" fontId="7" fillId="3" borderId="6" xfId="0" applyNumberFormat="1" applyFont="1" applyFill="1" applyBorder="1" applyAlignment="1">
      <alignment vertical="center" wrapText="1"/>
    </xf>
    <xf numFmtId="3" fontId="8" fillId="3" borderId="1" xfId="0" applyNumberFormat="1" applyFont="1" applyFill="1" applyBorder="1" applyAlignment="1">
      <alignment vertical="center" wrapText="1"/>
    </xf>
    <xf numFmtId="3" fontId="7" fillId="3" borderId="16" xfId="0" applyNumberFormat="1" applyFont="1" applyFill="1" applyBorder="1" applyAlignment="1">
      <alignment vertical="center" wrapText="1"/>
    </xf>
    <xf numFmtId="3" fontId="7" fillId="3" borderId="2" xfId="0" applyNumberFormat="1" applyFont="1" applyFill="1" applyBorder="1" applyAlignment="1">
      <alignment vertical="center" wrapText="1"/>
    </xf>
    <xf numFmtId="3" fontId="8" fillId="0" borderId="1" xfId="0" applyNumberFormat="1" applyFont="1" applyBorder="1" applyAlignment="1">
      <alignment vertical="center" wrapText="1"/>
    </xf>
    <xf numFmtId="3" fontId="7" fillId="0" borderId="1" xfId="0" applyNumberFormat="1" applyFont="1" applyBorder="1" applyAlignment="1">
      <alignment horizontal="center" vertical="center" wrapText="1"/>
    </xf>
    <xf numFmtId="0" fontId="18" fillId="0" borderId="0" xfId="0" applyFont="1" applyFill="1"/>
    <xf numFmtId="3" fontId="8" fillId="0" borderId="1" xfId="0" applyNumberFormat="1" applyFont="1" applyFill="1" applyBorder="1" applyAlignment="1">
      <alignment vertical="center" wrapText="1"/>
    </xf>
    <xf numFmtId="0" fontId="5" fillId="0" borderId="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6" fillId="0" borderId="0" xfId="0" applyFont="1" applyFill="1" applyBorder="1" applyAlignment="1">
      <alignment wrapText="1"/>
    </xf>
    <xf numFmtId="0" fontId="0" fillId="0" borderId="0" xfId="0" applyAlignment="1">
      <alignment wrapText="1"/>
    </xf>
    <xf numFmtId="0" fontId="5" fillId="0" borderId="1" xfId="0" applyFont="1" applyFill="1" applyBorder="1" applyAlignment="1">
      <alignment horizontal="center" vertical="center" wrapText="1"/>
    </xf>
    <xf numFmtId="3" fontId="6" fillId="3" borderId="11" xfId="0" applyNumberFormat="1" applyFont="1" applyFill="1" applyBorder="1" applyAlignment="1">
      <alignment horizontal="center" vertical="center" wrapText="1"/>
    </xf>
    <xf numFmtId="3" fontId="6" fillId="3" borderId="27" xfId="0" applyNumberFormat="1" applyFont="1" applyFill="1" applyBorder="1" applyAlignment="1">
      <alignment horizontal="center" vertical="center" wrapText="1"/>
    </xf>
    <xf numFmtId="0" fontId="5" fillId="0" borderId="0" xfId="0" applyFont="1" applyFill="1" applyBorder="1" applyAlignment="1">
      <alignment wrapText="1"/>
    </xf>
    <xf numFmtId="0" fontId="6" fillId="0" borderId="0" xfId="0" applyFont="1" applyFill="1" applyBorder="1" applyAlignment="1">
      <alignment horizontal="left" wrapText="1"/>
    </xf>
    <xf numFmtId="0" fontId="0" fillId="0" borderId="0" xfId="0" applyAlignment="1">
      <alignment horizontal="left" wrapText="1"/>
    </xf>
    <xf numFmtId="0" fontId="6" fillId="0" borderId="0" xfId="0" applyFont="1" applyAlignment="1">
      <alignment horizontal="left" wrapText="1"/>
    </xf>
    <xf numFmtId="3" fontId="5" fillId="3" borderId="1"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8" xfId="0" applyFont="1" applyFill="1" applyBorder="1" applyAlignment="1">
      <alignment horizontal="center" vertical="center" wrapText="1"/>
    </xf>
    <xf numFmtId="3" fontId="5" fillId="3" borderId="29" xfId="0" applyNumberFormat="1" applyFont="1" applyFill="1" applyBorder="1" applyAlignment="1">
      <alignment horizontal="center" vertical="center" wrapText="1"/>
    </xf>
    <xf numFmtId="3" fontId="5" fillId="3" borderId="22" xfId="0" applyNumberFormat="1" applyFont="1" applyFill="1" applyBorder="1" applyAlignment="1">
      <alignment horizontal="center" vertical="center" wrapText="1"/>
    </xf>
    <xf numFmtId="3" fontId="5" fillId="3" borderId="18"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3" fontId="5"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3" fontId="7" fillId="3" borderId="2" xfId="0"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0" fontId="7" fillId="0" borderId="2" xfId="0" applyFont="1" applyFill="1" applyBorder="1" applyAlignment="1">
      <alignment vertical="center" wrapText="1"/>
    </xf>
    <xf numFmtId="0" fontId="5" fillId="3" borderId="1" xfId="0" applyFont="1" applyFill="1" applyBorder="1" applyAlignment="1">
      <alignment horizontal="center" vertical="center" wrapText="1"/>
    </xf>
    <xf numFmtId="3" fontId="6" fillId="0" borderId="2" xfId="0" applyNumberFormat="1" applyFont="1" applyFill="1" applyBorder="1" applyAlignment="1">
      <alignment horizontal="center" vertical="center" wrapText="1"/>
    </xf>
    <xf numFmtId="3" fontId="6" fillId="3" borderId="2" xfId="0" applyNumberFormat="1" applyFont="1" applyFill="1" applyBorder="1" applyAlignment="1">
      <alignment horizontal="center" vertical="center" wrapText="1"/>
    </xf>
    <xf numFmtId="0" fontId="5" fillId="0" borderId="2" xfId="0" applyFont="1" applyFill="1" applyBorder="1" applyAlignment="1">
      <alignment vertical="center" wrapText="1"/>
    </xf>
    <xf numFmtId="0" fontId="0" fillId="0" borderId="2" xfId="0" applyBorder="1" applyAlignment="1">
      <alignment horizontal="left" vertical="center" wrapText="1"/>
    </xf>
    <xf numFmtId="0" fontId="6" fillId="0" borderId="20" xfId="0" applyFont="1" applyFill="1" applyBorder="1" applyAlignment="1">
      <alignment horizontal="left" vertical="center" wrapText="1"/>
    </xf>
    <xf numFmtId="0" fontId="9" fillId="0" borderId="21" xfId="0" applyFont="1" applyBorder="1" applyAlignment="1">
      <alignment horizontal="left" vertical="center" wrapText="1"/>
    </xf>
    <xf numFmtId="0" fontId="0" fillId="0" borderId="21" xfId="0" applyBorder="1" applyAlignment="1">
      <alignment horizontal="left" vertical="center" wrapText="1"/>
    </xf>
    <xf numFmtId="3" fontId="5" fillId="0" borderId="2" xfId="0" applyNumberFormat="1" applyFont="1" applyFill="1" applyBorder="1" applyAlignment="1">
      <alignment horizontal="center" vertical="center" wrapText="1"/>
    </xf>
    <xf numFmtId="0" fontId="17" fillId="3" borderId="32"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4" fillId="0" borderId="0" xfId="0" applyFont="1" applyFill="1" applyBorder="1" applyAlignment="1">
      <alignment vertical="center" wrapText="1"/>
    </xf>
    <xf numFmtId="0" fontId="3"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3" fillId="3" borderId="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3" fillId="0" borderId="0" xfId="0" applyFont="1" applyFill="1" applyAlignment="1">
      <alignment horizontal="left"/>
    </xf>
    <xf numFmtId="0" fontId="2" fillId="0" borderId="0" xfId="0" applyFont="1" applyFill="1" applyAlignment="1">
      <alignment horizontal="left"/>
    </xf>
    <xf numFmtId="0" fontId="7"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0" xfId="0" applyFont="1" applyBorder="1" applyAlignment="1">
      <alignment vertical="center" wrapText="1"/>
    </xf>
    <xf numFmtId="0" fontId="0" fillId="0" borderId="0" xfId="0" applyBorder="1" applyAlignment="1">
      <alignment vertical="center" wrapText="1"/>
    </xf>
    <xf numFmtId="0" fontId="0" fillId="0" borderId="22" xfId="0" applyBorder="1" applyAlignment="1">
      <alignment vertical="center" wrapText="1"/>
    </xf>
    <xf numFmtId="0" fontId="11" fillId="0" borderId="0" xfId="0" applyFont="1" applyFill="1" applyBorder="1" applyAlignment="1">
      <alignment horizontal="center" vertical="center" wrapText="1"/>
    </xf>
    <xf numFmtId="0" fontId="2" fillId="0" borderId="0" xfId="0" applyFont="1" applyAlignment="1">
      <alignment horizontal="right"/>
    </xf>
    <xf numFmtId="0" fontId="2" fillId="0" borderId="0" xfId="0" applyFont="1" applyAlignment="1">
      <alignment horizontal="right" wrapText="1"/>
    </xf>
    <xf numFmtId="0" fontId="2" fillId="3" borderId="2"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cellXfs>
  <cellStyles count="1">
    <cellStyle name="Parasts"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150"/>
  <sheetViews>
    <sheetView tabSelected="1" topLeftCell="A26" zoomScaleNormal="100" workbookViewId="0">
      <selection activeCell="I123" sqref="I123"/>
    </sheetView>
  </sheetViews>
  <sheetFormatPr defaultRowHeight="15" x14ac:dyDescent="0.25"/>
  <cols>
    <col min="1" max="1" width="7.77734375" style="1" customWidth="1"/>
    <col min="2" max="2" width="40" style="1" customWidth="1"/>
    <col min="3" max="3" width="12.77734375" style="77" customWidth="1"/>
    <col min="4" max="4" width="11.21875" style="77" customWidth="1"/>
    <col min="5" max="5" width="12.6640625" style="77" customWidth="1"/>
    <col min="6" max="6" width="11.44140625" style="77" customWidth="1"/>
    <col min="7" max="7" width="12.109375" style="77" customWidth="1"/>
    <col min="8" max="8" width="11.5546875" style="77" customWidth="1"/>
    <col min="9" max="9" width="12" style="77" customWidth="1"/>
    <col min="10" max="10" width="10.77734375" style="77" customWidth="1"/>
    <col min="11" max="11" width="12.6640625" style="77" customWidth="1"/>
    <col min="12" max="12" width="9.44140625" style="77" customWidth="1"/>
    <col min="13" max="13" width="12.33203125" style="77" customWidth="1"/>
    <col min="14" max="14" width="9.44140625" style="1" customWidth="1"/>
    <col min="15" max="15" width="8.88671875" style="1" customWidth="1"/>
    <col min="16" max="16384" width="8.88671875" style="1"/>
  </cols>
  <sheetData>
    <row r="1" spans="1:15" x14ac:dyDescent="0.25">
      <c r="A1" s="192"/>
      <c r="B1" s="192"/>
      <c r="J1" s="95"/>
      <c r="K1" s="200" t="s">
        <v>89</v>
      </c>
      <c r="L1" s="200"/>
      <c r="M1" s="200"/>
      <c r="N1" s="200"/>
    </row>
    <row r="2" spans="1:15" x14ac:dyDescent="0.25">
      <c r="A2" s="193"/>
      <c r="B2" s="193"/>
      <c r="J2" s="95"/>
      <c r="K2" s="200" t="s">
        <v>87</v>
      </c>
      <c r="L2" s="200"/>
      <c r="M2" s="200"/>
      <c r="N2" s="200"/>
    </row>
    <row r="3" spans="1:15" ht="15" customHeight="1" x14ac:dyDescent="0.25">
      <c r="A3" s="193"/>
      <c r="B3" s="193"/>
      <c r="J3" s="201" t="s">
        <v>88</v>
      </c>
      <c r="K3" s="201"/>
      <c r="L3" s="201"/>
      <c r="M3" s="201"/>
      <c r="N3" s="201"/>
    </row>
    <row r="4" spans="1:15" s="6" customFormat="1" ht="18.75" customHeight="1" x14ac:dyDescent="0.25">
      <c r="A4" s="199" t="s">
        <v>2</v>
      </c>
      <c r="B4" s="199"/>
      <c r="C4" s="199"/>
      <c r="D4" s="199"/>
      <c r="E4" s="199"/>
      <c r="F4" s="199"/>
      <c r="G4" s="199"/>
      <c r="H4" s="199"/>
      <c r="I4" s="199"/>
      <c r="J4" s="199"/>
      <c r="K4" s="199"/>
      <c r="L4" s="199"/>
      <c r="M4" s="199"/>
      <c r="N4" s="199"/>
    </row>
    <row r="5" spans="1:15" ht="9" customHeight="1" x14ac:dyDescent="0.25">
      <c r="A5" s="2"/>
      <c r="B5" s="2"/>
      <c r="C5" s="78"/>
      <c r="D5" s="78"/>
      <c r="E5" s="78"/>
      <c r="F5" s="78"/>
      <c r="G5" s="78"/>
      <c r="H5" s="78"/>
      <c r="I5" s="78"/>
      <c r="J5" s="78"/>
      <c r="K5" s="78"/>
      <c r="L5" s="78"/>
      <c r="M5" s="78"/>
      <c r="N5" s="2"/>
    </row>
    <row r="6" spans="1:15" ht="15.75" x14ac:dyDescent="0.25">
      <c r="A6" s="73" t="s">
        <v>150</v>
      </c>
      <c r="B6" s="74"/>
      <c r="C6" s="79"/>
      <c r="D6" s="79"/>
      <c r="E6" s="79"/>
      <c r="F6" s="79"/>
      <c r="G6" s="79"/>
      <c r="H6" s="79"/>
      <c r="I6" s="79"/>
      <c r="J6" s="79"/>
      <c r="K6" s="79"/>
      <c r="L6" s="79"/>
      <c r="M6" s="96"/>
      <c r="N6" s="7"/>
    </row>
    <row r="7" spans="1:15" ht="15.75" x14ac:dyDescent="0.25">
      <c r="A7" s="73" t="s">
        <v>148</v>
      </c>
      <c r="B7" s="74"/>
      <c r="C7" s="79"/>
      <c r="D7" s="79"/>
      <c r="E7" s="79"/>
      <c r="F7" s="79"/>
      <c r="G7" s="79"/>
      <c r="H7" s="79"/>
      <c r="I7" s="79"/>
      <c r="J7" s="79"/>
      <c r="K7" s="79"/>
      <c r="L7" s="79"/>
      <c r="M7" s="96"/>
      <c r="N7" s="7"/>
    </row>
    <row r="8" spans="1:15" ht="15.75" x14ac:dyDescent="0.25">
      <c r="A8" s="73" t="s">
        <v>149</v>
      </c>
      <c r="B8" s="74"/>
      <c r="C8" s="79"/>
      <c r="D8" s="79"/>
      <c r="E8" s="79"/>
      <c r="F8" s="79"/>
      <c r="G8" s="79"/>
      <c r="H8" s="79"/>
      <c r="I8" s="79"/>
      <c r="J8" s="79"/>
      <c r="K8" s="79"/>
      <c r="L8" s="79"/>
      <c r="M8" s="96"/>
      <c r="N8" s="7"/>
    </row>
    <row r="9" spans="1:15" ht="15.75" x14ac:dyDescent="0.25">
      <c r="A9" s="74"/>
      <c r="B9" s="74"/>
      <c r="C9" s="80"/>
      <c r="D9" s="80"/>
      <c r="E9" s="80"/>
      <c r="F9" s="80"/>
      <c r="G9" s="80"/>
      <c r="H9" s="80"/>
      <c r="N9" s="5" t="s">
        <v>64</v>
      </c>
    </row>
    <row r="10" spans="1:15" ht="32.25" customHeight="1" x14ac:dyDescent="0.25">
      <c r="A10" s="165" t="s">
        <v>5</v>
      </c>
      <c r="B10" s="165" t="s">
        <v>56</v>
      </c>
      <c r="C10" s="189" t="s">
        <v>114</v>
      </c>
      <c r="D10" s="190"/>
      <c r="E10" s="190"/>
      <c r="F10" s="190"/>
      <c r="G10" s="190"/>
      <c r="H10" s="191"/>
      <c r="I10" s="203" t="s">
        <v>123</v>
      </c>
      <c r="J10" s="204"/>
      <c r="K10" s="203" t="s">
        <v>124</v>
      </c>
      <c r="L10" s="204"/>
      <c r="M10" s="184" t="s">
        <v>75</v>
      </c>
      <c r="N10" s="185"/>
    </row>
    <row r="11" spans="1:15" ht="66.75" customHeight="1" x14ac:dyDescent="0.25">
      <c r="A11" s="165"/>
      <c r="B11" s="165"/>
      <c r="C11" s="202" t="s">
        <v>73</v>
      </c>
      <c r="D11" s="202"/>
      <c r="E11" s="202" t="s">
        <v>151</v>
      </c>
      <c r="F11" s="202"/>
      <c r="G11" s="188" t="s">
        <v>74</v>
      </c>
      <c r="H11" s="188"/>
      <c r="I11" s="205"/>
      <c r="J11" s="206"/>
      <c r="K11" s="205"/>
      <c r="L11" s="206"/>
      <c r="M11" s="186"/>
      <c r="N11" s="187"/>
    </row>
    <row r="12" spans="1:15" s="8" customFormat="1" ht="45.75" customHeight="1" x14ac:dyDescent="0.25">
      <c r="A12" s="165"/>
      <c r="B12" s="165"/>
      <c r="C12" s="103" t="s">
        <v>3</v>
      </c>
      <c r="D12" s="103" t="s">
        <v>1</v>
      </c>
      <c r="E12" s="103" t="s">
        <v>3</v>
      </c>
      <c r="F12" s="103" t="s">
        <v>1</v>
      </c>
      <c r="G12" s="103" t="s">
        <v>3</v>
      </c>
      <c r="H12" s="103" t="s">
        <v>1</v>
      </c>
      <c r="I12" s="102" t="s">
        <v>3</v>
      </c>
      <c r="J12" s="102" t="s">
        <v>1</v>
      </c>
      <c r="K12" s="102" t="s">
        <v>3</v>
      </c>
      <c r="L12" s="102" t="s">
        <v>1</v>
      </c>
      <c r="M12" s="102" t="s">
        <v>3</v>
      </c>
      <c r="N12" s="101" t="s">
        <v>6</v>
      </c>
    </row>
    <row r="13" spans="1:15" s="8" customFormat="1" x14ac:dyDescent="0.25">
      <c r="A13" s="9">
        <v>1</v>
      </c>
      <c r="B13" s="9">
        <v>2</v>
      </c>
      <c r="C13" s="81">
        <v>3</v>
      </c>
      <c r="D13" s="81">
        <v>4</v>
      </c>
      <c r="E13" s="81">
        <v>5</v>
      </c>
      <c r="F13" s="81">
        <v>6</v>
      </c>
      <c r="G13" s="81" t="s">
        <v>14</v>
      </c>
      <c r="H13" s="81" t="s">
        <v>15</v>
      </c>
      <c r="I13" s="81">
        <v>9</v>
      </c>
      <c r="J13" s="81">
        <v>10</v>
      </c>
      <c r="K13" s="81">
        <v>11</v>
      </c>
      <c r="L13" s="81">
        <v>12</v>
      </c>
      <c r="M13" s="81">
        <v>13</v>
      </c>
      <c r="N13" s="9">
        <v>14</v>
      </c>
    </row>
    <row r="14" spans="1:15" x14ac:dyDescent="0.25">
      <c r="A14" s="10">
        <v>1000</v>
      </c>
      <c r="B14" s="11" t="s">
        <v>16</v>
      </c>
      <c r="C14" s="112">
        <f>C15+C23</f>
        <v>2239518</v>
      </c>
      <c r="D14" s="82">
        <f>D15+D23</f>
        <v>2262614</v>
      </c>
      <c r="E14" s="82">
        <f t="shared" ref="E14:M14" si="0">E15+E23</f>
        <v>381038</v>
      </c>
      <c r="F14" s="82">
        <f t="shared" si="0"/>
        <v>387826</v>
      </c>
      <c r="G14" s="82">
        <f t="shared" si="0"/>
        <v>2620556</v>
      </c>
      <c r="H14" s="82">
        <f t="shared" si="0"/>
        <v>2650440</v>
      </c>
      <c r="I14" s="82">
        <f t="shared" si="0"/>
        <v>0</v>
      </c>
      <c r="J14" s="82">
        <f t="shared" si="0"/>
        <v>0</v>
      </c>
      <c r="K14" s="82">
        <f t="shared" si="0"/>
        <v>0</v>
      </c>
      <c r="L14" s="82">
        <f t="shared" si="0"/>
        <v>0</v>
      </c>
      <c r="M14" s="82">
        <f t="shared" si="0"/>
        <v>2620556</v>
      </c>
      <c r="N14" s="18">
        <f>N15+N23</f>
        <v>2650440</v>
      </c>
      <c r="O14" s="130"/>
    </row>
    <row r="15" spans="1:15" ht="18" customHeight="1" x14ac:dyDescent="0.25">
      <c r="A15" s="12">
        <v>1100</v>
      </c>
      <c r="B15" s="4" t="s">
        <v>59</v>
      </c>
      <c r="C15" s="125">
        <f>C16+C17+C18+C19+C20+C21+C22</f>
        <v>1806299</v>
      </c>
      <c r="D15" s="85">
        <f t="shared" ref="D15:N15" si="1">D16+D17+D18+D19+D20+D21+D22</f>
        <v>1816691</v>
      </c>
      <c r="E15" s="85">
        <f t="shared" si="1"/>
        <v>307837</v>
      </c>
      <c r="F15" s="85">
        <f t="shared" si="1"/>
        <v>310036</v>
      </c>
      <c r="G15" s="85">
        <f>G16+G17+G18+G19+G20+G21+G22</f>
        <v>2114136</v>
      </c>
      <c r="H15" s="85">
        <f>H16+H17+H18+H19+H20+H21+H22</f>
        <v>2126727</v>
      </c>
      <c r="I15" s="83">
        <f t="shared" si="1"/>
        <v>0</v>
      </c>
      <c r="J15" s="83">
        <f t="shared" si="1"/>
        <v>0</v>
      </c>
      <c r="K15" s="83">
        <f t="shared" si="1"/>
        <v>0</v>
      </c>
      <c r="L15" s="83">
        <f t="shared" si="1"/>
        <v>0</v>
      </c>
      <c r="M15" s="85">
        <f t="shared" si="1"/>
        <v>2114136</v>
      </c>
      <c r="N15" s="19">
        <f t="shared" si="1"/>
        <v>2126727</v>
      </c>
      <c r="O15" s="130"/>
    </row>
    <row r="16" spans="1:15" ht="25.5" customHeight="1" x14ac:dyDescent="0.25">
      <c r="A16" s="13">
        <v>1110</v>
      </c>
      <c r="B16" s="3" t="s">
        <v>17</v>
      </c>
      <c r="C16" s="109">
        <v>415456</v>
      </c>
      <c r="D16" s="83">
        <v>417476</v>
      </c>
      <c r="E16" s="83">
        <v>114882</v>
      </c>
      <c r="F16" s="83">
        <v>115520</v>
      </c>
      <c r="G16" s="82">
        <f t="shared" ref="G16:H22" si="2">C16+E16</f>
        <v>530338</v>
      </c>
      <c r="H16" s="82">
        <f t="shared" si="2"/>
        <v>532996</v>
      </c>
      <c r="I16" s="83"/>
      <c r="J16" s="83"/>
      <c r="K16" s="83"/>
      <c r="L16" s="83"/>
      <c r="M16" s="85">
        <v>530338</v>
      </c>
      <c r="N16" s="19">
        <v>532996</v>
      </c>
      <c r="O16" s="130"/>
    </row>
    <row r="17" spans="1:16" ht="60" customHeight="1" x14ac:dyDescent="0.25">
      <c r="A17" s="13">
        <v>1120</v>
      </c>
      <c r="B17" s="37" t="s">
        <v>117</v>
      </c>
      <c r="C17" s="118">
        <v>521421</v>
      </c>
      <c r="D17" s="83">
        <v>526019</v>
      </c>
      <c r="E17" s="83">
        <v>105883</v>
      </c>
      <c r="F17" s="83">
        <v>107224</v>
      </c>
      <c r="G17" s="82">
        <f t="shared" si="2"/>
        <v>627304</v>
      </c>
      <c r="H17" s="82">
        <f t="shared" si="2"/>
        <v>633243</v>
      </c>
      <c r="I17" s="83"/>
      <c r="J17" s="83"/>
      <c r="K17" s="83"/>
      <c r="L17" s="83"/>
      <c r="M17" s="85">
        <v>627304</v>
      </c>
      <c r="N17" s="19">
        <v>633243</v>
      </c>
      <c r="O17" s="130"/>
    </row>
    <row r="18" spans="1:16" s="14" customFormat="1" ht="32.25" customHeight="1" x14ac:dyDescent="0.25">
      <c r="A18" s="13">
        <v>1130</v>
      </c>
      <c r="B18" s="37" t="s">
        <v>107</v>
      </c>
      <c r="C18" s="118">
        <v>204815</v>
      </c>
      <c r="D18" s="83">
        <v>206861</v>
      </c>
      <c r="E18" s="83">
        <v>822</v>
      </c>
      <c r="F18" s="83">
        <v>815</v>
      </c>
      <c r="G18" s="82">
        <f t="shared" si="2"/>
        <v>205637</v>
      </c>
      <c r="H18" s="82">
        <f t="shared" si="2"/>
        <v>207676</v>
      </c>
      <c r="I18" s="83"/>
      <c r="J18" s="83"/>
      <c r="K18" s="83"/>
      <c r="L18" s="83"/>
      <c r="M18" s="85">
        <v>205637</v>
      </c>
      <c r="N18" s="19">
        <v>207676</v>
      </c>
      <c r="O18" s="130"/>
    </row>
    <row r="19" spans="1:16" s="14" customFormat="1" ht="18" x14ac:dyDescent="0.25">
      <c r="A19" s="13">
        <v>1140</v>
      </c>
      <c r="B19" s="43" t="s">
        <v>115</v>
      </c>
      <c r="C19" s="119">
        <v>181432</v>
      </c>
      <c r="D19" s="97">
        <v>181146</v>
      </c>
      <c r="E19" s="97"/>
      <c r="F19" s="97"/>
      <c r="G19" s="82">
        <f t="shared" si="2"/>
        <v>181432</v>
      </c>
      <c r="H19" s="82">
        <f t="shared" si="2"/>
        <v>181146</v>
      </c>
      <c r="I19" s="97"/>
      <c r="J19" s="97"/>
      <c r="K19" s="97"/>
      <c r="L19" s="97"/>
      <c r="M19" s="134">
        <v>181432</v>
      </c>
      <c r="N19" s="137">
        <v>181146</v>
      </c>
      <c r="O19" s="130"/>
    </row>
    <row r="20" spans="1:16" s="14" customFormat="1" ht="19.5" customHeight="1" x14ac:dyDescent="0.25">
      <c r="A20" s="39">
        <v>1150</v>
      </c>
      <c r="B20" s="40" t="s">
        <v>125</v>
      </c>
      <c r="C20" s="120">
        <v>370186</v>
      </c>
      <c r="D20" s="97">
        <v>371786</v>
      </c>
      <c r="E20" s="97">
        <v>78098</v>
      </c>
      <c r="F20" s="97">
        <v>78296</v>
      </c>
      <c r="G20" s="82">
        <f t="shared" si="2"/>
        <v>448284</v>
      </c>
      <c r="H20" s="82">
        <f t="shared" si="2"/>
        <v>450082</v>
      </c>
      <c r="I20" s="97"/>
      <c r="J20" s="97"/>
      <c r="K20" s="97"/>
      <c r="L20" s="97"/>
      <c r="M20" s="134">
        <v>448284</v>
      </c>
      <c r="N20" s="137">
        <v>450082</v>
      </c>
      <c r="O20" s="130"/>
    </row>
    <row r="21" spans="1:16" s="14" customFormat="1" ht="20.25" customHeight="1" x14ac:dyDescent="0.25">
      <c r="A21" s="41">
        <v>1160</v>
      </c>
      <c r="B21" s="44" t="s">
        <v>10</v>
      </c>
      <c r="C21" s="121">
        <v>41295</v>
      </c>
      <c r="D21" s="97">
        <v>41849</v>
      </c>
      <c r="E21" s="97"/>
      <c r="F21" s="97"/>
      <c r="G21" s="82">
        <f t="shared" si="2"/>
        <v>41295</v>
      </c>
      <c r="H21" s="82">
        <f t="shared" si="2"/>
        <v>41849</v>
      </c>
      <c r="I21" s="97"/>
      <c r="J21" s="97"/>
      <c r="K21" s="97"/>
      <c r="L21" s="97"/>
      <c r="M21" s="134">
        <v>41295</v>
      </c>
      <c r="N21" s="137">
        <v>41849</v>
      </c>
      <c r="O21" s="130"/>
    </row>
    <row r="22" spans="1:16" s="14" customFormat="1" ht="21.75" customHeight="1" x14ac:dyDescent="0.25">
      <c r="A22" s="41">
        <v>1170</v>
      </c>
      <c r="B22" s="44" t="s">
        <v>126</v>
      </c>
      <c r="C22" s="121">
        <v>71694</v>
      </c>
      <c r="D22" s="97">
        <v>71554</v>
      </c>
      <c r="E22" s="97">
        <v>8152</v>
      </c>
      <c r="F22" s="97">
        <v>8181</v>
      </c>
      <c r="G22" s="82">
        <f t="shared" si="2"/>
        <v>79846</v>
      </c>
      <c r="H22" s="82">
        <f t="shared" si="2"/>
        <v>79735</v>
      </c>
      <c r="I22" s="97"/>
      <c r="J22" s="97"/>
      <c r="K22" s="97"/>
      <c r="L22" s="97"/>
      <c r="M22" s="134">
        <v>79846</v>
      </c>
      <c r="N22" s="137">
        <v>79735</v>
      </c>
      <c r="O22" s="130"/>
    </row>
    <row r="23" spans="1:16" s="76" customFormat="1" ht="43.5" customHeight="1" x14ac:dyDescent="0.25">
      <c r="A23" s="42">
        <v>1200</v>
      </c>
      <c r="B23" s="45" t="s">
        <v>18</v>
      </c>
      <c r="C23" s="122">
        <f>C24+C25</f>
        <v>433219</v>
      </c>
      <c r="D23" s="84">
        <f t="shared" ref="D23:M23" si="3">D24+D25</f>
        <v>445923</v>
      </c>
      <c r="E23" s="84">
        <f t="shared" si="3"/>
        <v>73201</v>
      </c>
      <c r="F23" s="84">
        <f t="shared" si="3"/>
        <v>77790</v>
      </c>
      <c r="G23" s="84">
        <f t="shared" si="3"/>
        <v>506420</v>
      </c>
      <c r="H23" s="84">
        <f t="shared" si="3"/>
        <v>523713</v>
      </c>
      <c r="I23" s="84">
        <f t="shared" si="3"/>
        <v>0</v>
      </c>
      <c r="J23" s="84">
        <f t="shared" si="3"/>
        <v>0</v>
      </c>
      <c r="K23" s="84">
        <f t="shared" si="3"/>
        <v>0</v>
      </c>
      <c r="L23" s="84">
        <f t="shared" si="3"/>
        <v>0</v>
      </c>
      <c r="M23" s="84">
        <f t="shared" si="3"/>
        <v>506420</v>
      </c>
      <c r="N23" s="75">
        <f>N24+N25</f>
        <v>523713</v>
      </c>
      <c r="O23" s="130"/>
    </row>
    <row r="24" spans="1:16" s="14" customFormat="1" ht="22.5" customHeight="1" x14ac:dyDescent="0.25">
      <c r="A24" s="13">
        <v>1210</v>
      </c>
      <c r="B24" s="37" t="s">
        <v>12</v>
      </c>
      <c r="C24" s="118">
        <v>421442</v>
      </c>
      <c r="D24" s="83">
        <v>430089</v>
      </c>
      <c r="E24" s="83">
        <v>71289</v>
      </c>
      <c r="F24" s="83">
        <v>75207</v>
      </c>
      <c r="G24" s="82">
        <f>C24+E24</f>
        <v>492731</v>
      </c>
      <c r="H24" s="82">
        <f>D24+F24</f>
        <v>505296</v>
      </c>
      <c r="I24" s="83"/>
      <c r="J24" s="83"/>
      <c r="K24" s="83"/>
      <c r="L24" s="83"/>
      <c r="M24" s="85">
        <v>492731</v>
      </c>
      <c r="N24" s="19">
        <v>505296</v>
      </c>
      <c r="O24" s="130"/>
    </row>
    <row r="25" spans="1:16" ht="36.75" customHeight="1" x14ac:dyDescent="0.25">
      <c r="A25" s="13">
        <v>1220</v>
      </c>
      <c r="B25" s="3" t="s">
        <v>19</v>
      </c>
      <c r="C25" s="109">
        <v>11777</v>
      </c>
      <c r="D25" s="83">
        <v>15834</v>
      </c>
      <c r="E25" s="83">
        <v>1912</v>
      </c>
      <c r="F25" s="83">
        <v>2583</v>
      </c>
      <c r="G25" s="82">
        <f>C25+E25</f>
        <v>13689</v>
      </c>
      <c r="H25" s="82">
        <f>D25+F25</f>
        <v>18417</v>
      </c>
      <c r="I25" s="83"/>
      <c r="J25" s="83"/>
      <c r="K25" s="83"/>
      <c r="L25" s="83"/>
      <c r="M25" s="85">
        <v>13689</v>
      </c>
      <c r="N25" s="19">
        <v>18417</v>
      </c>
      <c r="O25" s="130"/>
    </row>
    <row r="26" spans="1:16" ht="21.75" customHeight="1" x14ac:dyDescent="0.25">
      <c r="A26" s="20">
        <v>2000</v>
      </c>
      <c r="B26" s="21" t="s">
        <v>20</v>
      </c>
      <c r="C26" s="125">
        <f>C27+C28+C56+C75+C76</f>
        <v>685764</v>
      </c>
      <c r="D26" s="85">
        <f t="shared" ref="D26:N26" si="4">D27+D28+D56+D75+D76</f>
        <v>794358</v>
      </c>
      <c r="E26" s="85">
        <f t="shared" si="4"/>
        <v>174488</v>
      </c>
      <c r="F26" s="85">
        <f t="shared" si="4"/>
        <v>182592</v>
      </c>
      <c r="G26" s="85">
        <f t="shared" si="4"/>
        <v>860252</v>
      </c>
      <c r="H26" s="125">
        <f>H27+H28+H56+H75+H76</f>
        <v>976950</v>
      </c>
      <c r="I26" s="125">
        <f t="shared" si="4"/>
        <v>0</v>
      </c>
      <c r="J26" s="125">
        <f t="shared" si="4"/>
        <v>0</v>
      </c>
      <c r="K26" s="125">
        <f t="shared" si="4"/>
        <v>0</v>
      </c>
      <c r="L26" s="125">
        <f t="shared" si="4"/>
        <v>0</v>
      </c>
      <c r="M26" s="125">
        <f t="shared" si="4"/>
        <v>863954</v>
      </c>
      <c r="N26" s="125">
        <f t="shared" si="4"/>
        <v>980652</v>
      </c>
      <c r="O26" s="124"/>
      <c r="P26" s="130"/>
    </row>
    <row r="27" spans="1:16" ht="35.25" customHeight="1" x14ac:dyDescent="0.25">
      <c r="A27" s="12">
        <v>2100</v>
      </c>
      <c r="B27" s="4" t="s">
        <v>61</v>
      </c>
      <c r="C27" s="125">
        <v>854</v>
      </c>
      <c r="D27" s="85">
        <v>854</v>
      </c>
      <c r="E27" s="85">
        <v>270</v>
      </c>
      <c r="F27" s="85">
        <f>H27-D27</f>
        <v>270</v>
      </c>
      <c r="G27" s="82">
        <f>C27+E27</f>
        <v>1124</v>
      </c>
      <c r="H27" s="112">
        <v>1124</v>
      </c>
      <c r="I27" s="109"/>
      <c r="J27" s="109"/>
      <c r="K27" s="109"/>
      <c r="L27" s="109"/>
      <c r="M27" s="125">
        <v>1124</v>
      </c>
      <c r="N27" s="125">
        <v>1124</v>
      </c>
      <c r="P27" s="130"/>
    </row>
    <row r="28" spans="1:16" x14ac:dyDescent="0.25">
      <c r="A28" s="22">
        <v>2200</v>
      </c>
      <c r="B28" s="23" t="s">
        <v>21</v>
      </c>
      <c r="C28" s="125">
        <f>C29+C30+C36+C37+C46+C47+C48+C54</f>
        <v>245991</v>
      </c>
      <c r="D28" s="85">
        <f t="shared" ref="D28:M28" si="5">D29+D30+D36+D37+D46+D47+D48+D54</f>
        <v>256968</v>
      </c>
      <c r="E28" s="85">
        <f t="shared" si="5"/>
        <v>112055</v>
      </c>
      <c r="F28" s="85">
        <f t="shared" si="5"/>
        <v>125748</v>
      </c>
      <c r="G28" s="125">
        <f>G29+G30+G36+G37+G46+G47+G48+G54</f>
        <v>358046</v>
      </c>
      <c r="H28" s="125">
        <f>H29+H30+H36+H37+H46+H47+H48+H54</f>
        <v>382716</v>
      </c>
      <c r="I28" s="125">
        <f t="shared" si="5"/>
        <v>0</v>
      </c>
      <c r="J28" s="125">
        <f t="shared" si="5"/>
        <v>0</v>
      </c>
      <c r="K28" s="125">
        <f t="shared" si="5"/>
        <v>0</v>
      </c>
      <c r="L28" s="125">
        <f t="shared" si="5"/>
        <v>0</v>
      </c>
      <c r="M28" s="125">
        <f t="shared" si="5"/>
        <v>361748</v>
      </c>
      <c r="N28" s="125">
        <f>N29+N30+N36+N37+N46+N47+N48+N54</f>
        <v>386418</v>
      </c>
      <c r="O28" s="124"/>
      <c r="P28" s="130"/>
    </row>
    <row r="29" spans="1:16" ht="18.75" customHeight="1" x14ac:dyDescent="0.25">
      <c r="A29" s="24">
        <v>2210</v>
      </c>
      <c r="B29" s="25" t="s">
        <v>22</v>
      </c>
      <c r="C29" s="109">
        <v>7292</v>
      </c>
      <c r="D29" s="109">
        <v>9386</v>
      </c>
      <c r="E29" s="109">
        <v>3125</v>
      </c>
      <c r="F29" s="109">
        <v>3715</v>
      </c>
      <c r="G29" s="112">
        <f>C29+E29</f>
        <v>10417</v>
      </c>
      <c r="H29" s="112">
        <f>D29+F29</f>
        <v>13101</v>
      </c>
      <c r="I29" s="83"/>
      <c r="J29" s="83"/>
      <c r="K29" s="83"/>
      <c r="L29" s="83"/>
      <c r="M29" s="85">
        <v>10417</v>
      </c>
      <c r="N29" s="19">
        <v>13101</v>
      </c>
      <c r="P29" s="130"/>
    </row>
    <row r="30" spans="1:16" s="14" customFormat="1" ht="18.75" customHeight="1" x14ac:dyDescent="0.25">
      <c r="A30" s="24">
        <v>2220</v>
      </c>
      <c r="B30" s="26" t="s">
        <v>23</v>
      </c>
      <c r="C30" s="125">
        <f>C31+C32+C33+C34+C35</f>
        <v>119713</v>
      </c>
      <c r="D30" s="125">
        <f t="shared" ref="D30:M30" si="6">D31+D32+D33+D34+D35</f>
        <v>119876</v>
      </c>
      <c r="E30" s="125">
        <f t="shared" si="6"/>
        <v>43659</v>
      </c>
      <c r="F30" s="125">
        <f t="shared" si="6"/>
        <v>48962</v>
      </c>
      <c r="G30" s="125">
        <f>G31+G32+G33+G34+G35</f>
        <v>163372</v>
      </c>
      <c r="H30" s="125">
        <f t="shared" si="6"/>
        <v>168838</v>
      </c>
      <c r="I30" s="109">
        <f t="shared" si="6"/>
        <v>0</v>
      </c>
      <c r="J30" s="109">
        <f t="shared" si="6"/>
        <v>0</v>
      </c>
      <c r="K30" s="109">
        <f t="shared" si="6"/>
        <v>0</v>
      </c>
      <c r="L30" s="109">
        <f t="shared" si="6"/>
        <v>0</v>
      </c>
      <c r="M30" s="125">
        <f t="shared" si="6"/>
        <v>163372</v>
      </c>
      <c r="N30" s="125">
        <f t="shared" ref="N30:N82" si="7">H30</f>
        <v>168838</v>
      </c>
      <c r="P30" s="130"/>
    </row>
    <row r="31" spans="1:16" s="14" customFormat="1" x14ac:dyDescent="0.25">
      <c r="A31" s="27">
        <v>2221</v>
      </c>
      <c r="B31" s="28" t="s">
        <v>24</v>
      </c>
      <c r="C31" s="113">
        <v>76783</v>
      </c>
      <c r="D31" s="113">
        <v>76377</v>
      </c>
      <c r="E31" s="113">
        <v>25261</v>
      </c>
      <c r="F31" s="113">
        <v>27493</v>
      </c>
      <c r="G31" s="112">
        <f>C31+E31</f>
        <v>102044</v>
      </c>
      <c r="H31" s="112">
        <f>D31+F31</f>
        <v>103870</v>
      </c>
      <c r="I31" s="97"/>
      <c r="J31" s="97"/>
      <c r="K31" s="97"/>
      <c r="L31" s="97"/>
      <c r="M31" s="134">
        <v>102044</v>
      </c>
      <c r="N31" s="19">
        <v>103870</v>
      </c>
      <c r="P31" s="130"/>
    </row>
    <row r="32" spans="1:16" s="14" customFormat="1" ht="24" customHeight="1" x14ac:dyDescent="0.25">
      <c r="A32" s="27">
        <v>2222</v>
      </c>
      <c r="B32" s="28" t="s">
        <v>25</v>
      </c>
      <c r="C32" s="113">
        <v>7865</v>
      </c>
      <c r="D32" s="113">
        <v>9171</v>
      </c>
      <c r="E32" s="113">
        <v>3371</v>
      </c>
      <c r="F32" s="113">
        <v>2950</v>
      </c>
      <c r="G32" s="112">
        <f>C32+E32</f>
        <v>11236</v>
      </c>
      <c r="H32" s="112">
        <f t="shared" ref="H32:H36" si="8">D32+F32</f>
        <v>12121</v>
      </c>
      <c r="I32" s="97"/>
      <c r="J32" s="97"/>
      <c r="K32" s="97"/>
      <c r="L32" s="97"/>
      <c r="M32" s="134">
        <v>11236</v>
      </c>
      <c r="N32" s="19">
        <v>12121</v>
      </c>
      <c r="P32" s="130"/>
    </row>
    <row r="33" spans="1:16" s="14" customFormat="1" x14ac:dyDescent="0.25">
      <c r="A33" s="27">
        <v>2223</v>
      </c>
      <c r="B33" s="28" t="s">
        <v>26</v>
      </c>
      <c r="C33" s="113">
        <v>30654</v>
      </c>
      <c r="D33" s="113">
        <v>29682</v>
      </c>
      <c r="E33" s="113">
        <v>13137</v>
      </c>
      <c r="F33" s="113">
        <v>15917</v>
      </c>
      <c r="G33" s="112">
        <f>C33+E33</f>
        <v>43791</v>
      </c>
      <c r="H33" s="112">
        <f t="shared" si="8"/>
        <v>45599</v>
      </c>
      <c r="I33" s="97"/>
      <c r="J33" s="97"/>
      <c r="K33" s="97"/>
      <c r="L33" s="97"/>
      <c r="M33" s="134">
        <v>43791</v>
      </c>
      <c r="N33" s="19">
        <v>45599</v>
      </c>
      <c r="P33" s="130"/>
    </row>
    <row r="34" spans="1:16" s="14" customFormat="1" ht="29.25" customHeight="1" x14ac:dyDescent="0.25">
      <c r="A34" s="27">
        <v>2224</v>
      </c>
      <c r="B34" s="28" t="s">
        <v>91</v>
      </c>
      <c r="C34" s="113">
        <v>4411</v>
      </c>
      <c r="D34" s="113">
        <v>4646</v>
      </c>
      <c r="E34" s="113">
        <v>1890</v>
      </c>
      <c r="F34" s="113">
        <v>2602</v>
      </c>
      <c r="G34" s="112">
        <f>C34+E34</f>
        <v>6301</v>
      </c>
      <c r="H34" s="112">
        <f t="shared" si="8"/>
        <v>7248</v>
      </c>
      <c r="I34" s="97"/>
      <c r="J34" s="97"/>
      <c r="K34" s="97"/>
      <c r="L34" s="97"/>
      <c r="M34" s="134">
        <v>6301</v>
      </c>
      <c r="N34" s="19">
        <f t="shared" si="7"/>
        <v>7248</v>
      </c>
      <c r="P34" s="130"/>
    </row>
    <row r="35" spans="1:16" s="14" customFormat="1" ht="30.75" customHeight="1" x14ac:dyDescent="0.25">
      <c r="A35" s="27">
        <v>2229</v>
      </c>
      <c r="B35" s="28" t="s">
        <v>27</v>
      </c>
      <c r="C35" s="113"/>
      <c r="D35" s="113">
        <v>0</v>
      </c>
      <c r="E35" s="113"/>
      <c r="F35" s="113"/>
      <c r="G35" s="112">
        <f t="shared" ref="G35" si="9">C35+E35</f>
        <v>0</v>
      </c>
      <c r="H35" s="112">
        <f t="shared" si="8"/>
        <v>0</v>
      </c>
      <c r="I35" s="97"/>
      <c r="J35" s="97"/>
      <c r="K35" s="97"/>
      <c r="L35" s="97"/>
      <c r="M35" s="134"/>
      <c r="N35" s="19">
        <f t="shared" si="7"/>
        <v>0</v>
      </c>
      <c r="P35" s="130"/>
    </row>
    <row r="36" spans="1:16" s="14" customFormat="1" ht="34.5" customHeight="1" x14ac:dyDescent="0.25">
      <c r="A36" s="24">
        <v>2230</v>
      </c>
      <c r="B36" s="25" t="s">
        <v>28</v>
      </c>
      <c r="C36" s="109">
        <v>4427</v>
      </c>
      <c r="D36" s="109">
        <v>4427</v>
      </c>
      <c r="E36" s="109">
        <v>5528</v>
      </c>
      <c r="F36" s="113">
        <v>5528</v>
      </c>
      <c r="G36" s="112">
        <f>C36+E36</f>
        <v>9955</v>
      </c>
      <c r="H36" s="112">
        <f t="shared" si="8"/>
        <v>9955</v>
      </c>
      <c r="I36" s="109"/>
      <c r="J36" s="109"/>
      <c r="K36" s="109"/>
      <c r="L36" s="109"/>
      <c r="M36" s="125">
        <v>9955</v>
      </c>
      <c r="N36" s="125">
        <f t="shared" si="7"/>
        <v>9955</v>
      </c>
      <c r="P36" s="130"/>
    </row>
    <row r="37" spans="1:16" ht="37.5" customHeight="1" x14ac:dyDescent="0.25">
      <c r="A37" s="24">
        <v>2240</v>
      </c>
      <c r="B37" s="25" t="s">
        <v>29</v>
      </c>
      <c r="C37" s="109">
        <f>C38+C39+C40+C41+C42+C43+C44+C45</f>
        <v>67353</v>
      </c>
      <c r="D37" s="109">
        <f t="shared" ref="D37:L37" si="10">D38+D39+D40+D41+D42+D43+D44+D45</f>
        <v>69027</v>
      </c>
      <c r="E37" s="109">
        <f t="shared" si="10"/>
        <v>29318</v>
      </c>
      <c r="F37" s="109">
        <f t="shared" si="10"/>
        <v>34098</v>
      </c>
      <c r="G37" s="109">
        <f>G38+G39+G40+G41+G42+G43+G44+G45</f>
        <v>96671</v>
      </c>
      <c r="H37" s="109">
        <f>H38+H39+H40+H41+H42+H43+H44+H45</f>
        <v>103125</v>
      </c>
      <c r="I37" s="83">
        <f t="shared" si="10"/>
        <v>0</v>
      </c>
      <c r="J37" s="83">
        <f t="shared" si="10"/>
        <v>0</v>
      </c>
      <c r="K37" s="83">
        <f t="shared" si="10"/>
        <v>0</v>
      </c>
      <c r="L37" s="83">
        <f t="shared" si="10"/>
        <v>0</v>
      </c>
      <c r="M37" s="85">
        <f>M38+M39+M40+M41+M42+M43+M44+M45</f>
        <v>96671</v>
      </c>
      <c r="N37" s="85">
        <f>N38+N39+N40+N41+N42+N43+N44+N45</f>
        <v>103125</v>
      </c>
      <c r="O37" s="124"/>
      <c r="P37" s="130"/>
    </row>
    <row r="38" spans="1:16" ht="22.5" customHeight="1" x14ac:dyDescent="0.25">
      <c r="A38" s="27">
        <v>2241</v>
      </c>
      <c r="B38" s="29" t="s">
        <v>118</v>
      </c>
      <c r="C38" s="113">
        <v>8873</v>
      </c>
      <c r="D38" s="113">
        <v>7667</v>
      </c>
      <c r="E38" s="113">
        <v>3802</v>
      </c>
      <c r="F38" s="113">
        <v>4846</v>
      </c>
      <c r="G38" s="112">
        <f>C38+E38</f>
        <v>12675</v>
      </c>
      <c r="H38" s="112">
        <f>D38+F38</f>
        <v>12513</v>
      </c>
      <c r="I38" s="97"/>
      <c r="J38" s="97"/>
      <c r="K38" s="97"/>
      <c r="L38" s="97"/>
      <c r="M38" s="134">
        <v>12675</v>
      </c>
      <c r="N38" s="19">
        <v>12513</v>
      </c>
      <c r="P38" s="130"/>
    </row>
    <row r="39" spans="1:16" ht="22.5" customHeight="1" x14ac:dyDescent="0.25">
      <c r="A39" s="27">
        <v>2242</v>
      </c>
      <c r="B39" s="29" t="s">
        <v>30</v>
      </c>
      <c r="C39" s="113">
        <v>2733</v>
      </c>
      <c r="D39" s="113">
        <v>2577</v>
      </c>
      <c r="E39" s="113">
        <v>1172</v>
      </c>
      <c r="F39" s="113">
        <v>1127</v>
      </c>
      <c r="G39" s="112">
        <f>C39+E39</f>
        <v>3905</v>
      </c>
      <c r="H39" s="112">
        <f t="shared" ref="H39:H45" si="11">D39+F39</f>
        <v>3704</v>
      </c>
      <c r="I39" s="97"/>
      <c r="J39" s="97"/>
      <c r="K39" s="97"/>
      <c r="L39" s="97"/>
      <c r="M39" s="134">
        <v>3905</v>
      </c>
      <c r="N39" s="19">
        <v>3704</v>
      </c>
      <c r="P39" s="130"/>
    </row>
    <row r="40" spans="1:16" ht="34.5" customHeight="1" x14ac:dyDescent="0.25">
      <c r="A40" s="27">
        <v>2243</v>
      </c>
      <c r="B40" s="29" t="s">
        <v>31</v>
      </c>
      <c r="C40" s="113">
        <v>8587</v>
      </c>
      <c r="D40" s="113">
        <v>8700</v>
      </c>
      <c r="E40" s="113">
        <v>5725</v>
      </c>
      <c r="F40" s="113">
        <v>5432</v>
      </c>
      <c r="G40" s="112">
        <f>C40+E40</f>
        <v>14312</v>
      </c>
      <c r="H40" s="112">
        <f t="shared" si="11"/>
        <v>14132</v>
      </c>
      <c r="I40" s="97"/>
      <c r="J40" s="97"/>
      <c r="K40" s="97"/>
      <c r="L40" s="97"/>
      <c r="M40" s="134">
        <v>14312</v>
      </c>
      <c r="N40" s="19">
        <v>14132</v>
      </c>
      <c r="P40" s="130"/>
    </row>
    <row r="41" spans="1:16" x14ac:dyDescent="0.25">
      <c r="A41" s="27">
        <v>2244</v>
      </c>
      <c r="B41" s="29" t="s">
        <v>122</v>
      </c>
      <c r="C41" s="113">
        <v>9048</v>
      </c>
      <c r="D41" s="113">
        <v>8259</v>
      </c>
      <c r="E41" s="113">
        <v>3877</v>
      </c>
      <c r="F41" s="113">
        <v>4278</v>
      </c>
      <c r="G41" s="112">
        <f>C41+E41</f>
        <v>12925</v>
      </c>
      <c r="H41" s="112">
        <f t="shared" si="11"/>
        <v>12537</v>
      </c>
      <c r="I41" s="97"/>
      <c r="J41" s="97"/>
      <c r="K41" s="83"/>
      <c r="L41" s="97"/>
      <c r="M41" s="134">
        <v>12925</v>
      </c>
      <c r="N41" s="19">
        <v>12537</v>
      </c>
      <c r="P41" s="130"/>
    </row>
    <row r="42" spans="1:16" ht="23.25" customHeight="1" x14ac:dyDescent="0.25">
      <c r="A42" s="27">
        <v>2246</v>
      </c>
      <c r="B42" s="29" t="s">
        <v>92</v>
      </c>
      <c r="C42" s="113"/>
      <c r="D42" s="113">
        <v>0</v>
      </c>
      <c r="E42" s="113"/>
      <c r="F42" s="113"/>
      <c r="G42" s="112">
        <f t="shared" ref="G42" si="12">C42+E42</f>
        <v>0</v>
      </c>
      <c r="H42" s="112">
        <f t="shared" si="11"/>
        <v>0</v>
      </c>
      <c r="I42" s="97"/>
      <c r="J42" s="97"/>
      <c r="K42" s="97"/>
      <c r="L42" s="97"/>
      <c r="M42" s="134">
        <v>0</v>
      </c>
      <c r="N42" s="19">
        <f t="shared" si="7"/>
        <v>0</v>
      </c>
      <c r="P42" s="130"/>
    </row>
    <row r="43" spans="1:16" x14ac:dyDescent="0.25">
      <c r="A43" s="27">
        <v>2247</v>
      </c>
      <c r="B43" s="29" t="s">
        <v>62</v>
      </c>
      <c r="C43" s="113">
        <v>1215</v>
      </c>
      <c r="D43" s="113">
        <v>1215</v>
      </c>
      <c r="E43" s="113">
        <v>669</v>
      </c>
      <c r="F43" s="113">
        <v>669</v>
      </c>
      <c r="G43" s="112">
        <f>C43+E43</f>
        <v>1884</v>
      </c>
      <c r="H43" s="112">
        <f t="shared" si="11"/>
        <v>1884</v>
      </c>
      <c r="I43" s="97"/>
      <c r="J43" s="97"/>
      <c r="K43" s="97"/>
      <c r="L43" s="97"/>
      <c r="M43" s="134">
        <v>1884</v>
      </c>
      <c r="N43" s="19">
        <v>1884</v>
      </c>
      <c r="P43" s="130"/>
    </row>
    <row r="44" spans="1:16" ht="42.75" customHeight="1" x14ac:dyDescent="0.25">
      <c r="A44" s="27">
        <v>2248</v>
      </c>
      <c r="B44" s="29" t="s">
        <v>119</v>
      </c>
      <c r="C44" s="113">
        <v>3017</v>
      </c>
      <c r="D44" s="113">
        <v>3017</v>
      </c>
      <c r="E44" s="113">
        <v>1661</v>
      </c>
      <c r="F44" s="113">
        <v>1661</v>
      </c>
      <c r="G44" s="112">
        <f>C44+E44</f>
        <v>4678</v>
      </c>
      <c r="H44" s="112">
        <f t="shared" si="11"/>
        <v>4678</v>
      </c>
      <c r="I44" s="97"/>
      <c r="J44" s="97"/>
      <c r="K44" s="97"/>
      <c r="L44" s="97"/>
      <c r="M44" s="134">
        <v>4678</v>
      </c>
      <c r="N44" s="19">
        <v>4678</v>
      </c>
      <c r="P44" s="130"/>
    </row>
    <row r="45" spans="1:16" ht="31.5" customHeight="1" x14ac:dyDescent="0.25">
      <c r="A45" s="27">
        <v>2249</v>
      </c>
      <c r="B45" s="29" t="s">
        <v>32</v>
      </c>
      <c r="C45" s="113">
        <v>33880</v>
      </c>
      <c r="D45" s="113">
        <v>37592</v>
      </c>
      <c r="E45" s="113">
        <v>12412</v>
      </c>
      <c r="F45" s="113">
        <v>16085</v>
      </c>
      <c r="G45" s="112">
        <f>C45+E45</f>
        <v>46292</v>
      </c>
      <c r="H45" s="112">
        <f t="shared" si="11"/>
        <v>53677</v>
      </c>
      <c r="I45" s="97"/>
      <c r="J45" s="97"/>
      <c r="K45" s="97"/>
      <c r="L45" s="97"/>
      <c r="M45" s="134">
        <v>46292</v>
      </c>
      <c r="N45" s="19">
        <v>53677</v>
      </c>
      <c r="P45" s="130"/>
    </row>
    <row r="46" spans="1:16" ht="22.5" customHeight="1" x14ac:dyDescent="0.25">
      <c r="A46" s="24">
        <v>2250</v>
      </c>
      <c r="B46" s="3" t="s">
        <v>33</v>
      </c>
      <c r="C46" s="109">
        <v>13380</v>
      </c>
      <c r="D46" s="83">
        <v>15574</v>
      </c>
      <c r="E46" s="109">
        <v>5734</v>
      </c>
      <c r="F46" s="113">
        <v>6674</v>
      </c>
      <c r="G46" s="112">
        <f>C46+E46</f>
        <v>19114</v>
      </c>
      <c r="H46" s="112">
        <f>D46+F46</f>
        <v>22248</v>
      </c>
      <c r="I46" s="109"/>
      <c r="J46" s="109"/>
      <c r="K46" s="109"/>
      <c r="L46" s="109"/>
      <c r="M46" s="125">
        <v>19114</v>
      </c>
      <c r="N46" s="125">
        <f t="shared" si="7"/>
        <v>22248</v>
      </c>
      <c r="P46" s="130"/>
    </row>
    <row r="47" spans="1:16" x14ac:dyDescent="0.25">
      <c r="A47" s="24">
        <v>2260</v>
      </c>
      <c r="B47" s="25" t="s">
        <v>34</v>
      </c>
      <c r="C47" s="109">
        <v>0</v>
      </c>
      <c r="D47" s="109">
        <v>0</v>
      </c>
      <c r="E47" s="109">
        <v>8134</v>
      </c>
      <c r="F47" s="113">
        <v>8134</v>
      </c>
      <c r="G47" s="112">
        <v>8134</v>
      </c>
      <c r="H47" s="112">
        <v>8134</v>
      </c>
      <c r="I47" s="109"/>
      <c r="J47" s="109"/>
      <c r="K47" s="109"/>
      <c r="L47" s="109"/>
      <c r="M47" s="125">
        <v>8134</v>
      </c>
      <c r="N47" s="125">
        <v>8134</v>
      </c>
      <c r="P47" s="130"/>
    </row>
    <row r="48" spans="1:16" x14ac:dyDescent="0.25">
      <c r="A48" s="24">
        <v>2270</v>
      </c>
      <c r="B48" s="25" t="s">
        <v>35</v>
      </c>
      <c r="C48" s="109">
        <f>C49+C50+C51+C52+C53</f>
        <v>33826</v>
      </c>
      <c r="D48" s="109">
        <f t="shared" ref="D48" si="13">D49+D50+D51+D52+D53</f>
        <v>38678</v>
      </c>
      <c r="E48" s="109">
        <f>E49+E50+E51+E52+E53</f>
        <v>16557</v>
      </c>
      <c r="F48" s="109">
        <f>F49+F50+F51+F52+F53</f>
        <v>18637</v>
      </c>
      <c r="G48" s="125">
        <f>C48+E48</f>
        <v>50383</v>
      </c>
      <c r="H48" s="125">
        <f>SUM(H49:H55)</f>
        <v>57315</v>
      </c>
      <c r="I48" s="83">
        <f t="shared" ref="I48:L48" si="14">I49+I50+I51+I52+I53</f>
        <v>0</v>
      </c>
      <c r="J48" s="83">
        <f t="shared" si="14"/>
        <v>0</v>
      </c>
      <c r="K48" s="83">
        <f t="shared" si="14"/>
        <v>0</v>
      </c>
      <c r="L48" s="83">
        <f t="shared" si="14"/>
        <v>0</v>
      </c>
      <c r="M48" s="125">
        <f>M49+M50+M51+M52+M53</f>
        <v>54085</v>
      </c>
      <c r="N48" s="125">
        <f>N49+N50+N51+N52+N53+N54+N55</f>
        <v>61017</v>
      </c>
      <c r="O48" s="124"/>
      <c r="P48" s="130"/>
    </row>
    <row r="49" spans="1:16" ht="21.75" customHeight="1" x14ac:dyDescent="0.25">
      <c r="A49" s="69">
        <v>2272</v>
      </c>
      <c r="B49" s="70" t="s">
        <v>93</v>
      </c>
      <c r="C49" s="114"/>
      <c r="D49" s="114"/>
      <c r="E49" s="114"/>
      <c r="F49" s="114"/>
      <c r="G49" s="115">
        <f t="shared" ref="G49:G55" si="15">C49+E49</f>
        <v>0</v>
      </c>
      <c r="H49" s="115">
        <f t="shared" ref="H49:H55" si="16">D49+F49</f>
        <v>0</v>
      </c>
      <c r="I49" s="98"/>
      <c r="J49" s="98"/>
      <c r="K49" s="98"/>
      <c r="L49" s="98"/>
      <c r="M49" s="135"/>
      <c r="N49" s="19">
        <f t="shared" si="7"/>
        <v>0</v>
      </c>
      <c r="O49" s="14"/>
      <c r="P49" s="130"/>
    </row>
    <row r="50" spans="1:16" ht="21.75" customHeight="1" x14ac:dyDescent="0.25">
      <c r="A50" s="49">
        <v>2273</v>
      </c>
      <c r="B50" s="50" t="s">
        <v>94</v>
      </c>
      <c r="C50" s="110"/>
      <c r="D50" s="110"/>
      <c r="E50" s="110"/>
      <c r="F50" s="110"/>
      <c r="G50" s="111">
        <f t="shared" si="15"/>
        <v>0</v>
      </c>
      <c r="H50" s="111">
        <f t="shared" si="16"/>
        <v>0</v>
      </c>
      <c r="I50" s="87"/>
      <c r="J50" s="87"/>
      <c r="K50" s="87"/>
      <c r="L50" s="87"/>
      <c r="M50" s="136"/>
      <c r="N50" s="19">
        <f t="shared" si="7"/>
        <v>0</v>
      </c>
      <c r="O50" s="14"/>
      <c r="P50" s="130"/>
    </row>
    <row r="51" spans="1:16" ht="21.75" customHeight="1" x14ac:dyDescent="0.25">
      <c r="A51" s="49">
        <v>2276</v>
      </c>
      <c r="B51" s="50" t="s">
        <v>95</v>
      </c>
      <c r="C51" s="110">
        <v>7705</v>
      </c>
      <c r="D51" s="110">
        <v>7705</v>
      </c>
      <c r="E51" s="110">
        <v>5363</v>
      </c>
      <c r="F51" s="110">
        <v>5363</v>
      </c>
      <c r="G51" s="111">
        <f>C51+E51</f>
        <v>13068</v>
      </c>
      <c r="H51" s="111">
        <f>D51+F51</f>
        <v>13068</v>
      </c>
      <c r="I51" s="87"/>
      <c r="J51" s="87"/>
      <c r="K51" s="87"/>
      <c r="L51" s="87"/>
      <c r="M51" s="136">
        <v>13068</v>
      </c>
      <c r="N51" s="19">
        <v>13068</v>
      </c>
      <c r="O51" s="14"/>
      <c r="P51" s="130"/>
    </row>
    <row r="52" spans="1:16" ht="33.75" customHeight="1" x14ac:dyDescent="0.25">
      <c r="A52" s="49">
        <v>2278</v>
      </c>
      <c r="B52" s="50" t="s">
        <v>96</v>
      </c>
      <c r="C52" s="110"/>
      <c r="D52" s="110"/>
      <c r="E52" s="110"/>
      <c r="F52" s="110">
        <f t="shared" ref="F52" si="17">H52-D52</f>
        <v>0</v>
      </c>
      <c r="G52" s="111">
        <f t="shared" si="15"/>
        <v>0</v>
      </c>
      <c r="H52" s="111">
        <v>0</v>
      </c>
      <c r="I52" s="87"/>
      <c r="J52" s="87"/>
      <c r="K52" s="87"/>
      <c r="L52" s="87"/>
      <c r="M52" s="111">
        <v>1890</v>
      </c>
      <c r="N52" s="19">
        <v>1890</v>
      </c>
      <c r="O52" s="14"/>
      <c r="P52" s="130"/>
    </row>
    <row r="53" spans="1:16" ht="22.5" customHeight="1" x14ac:dyDescent="0.25">
      <c r="A53" s="49">
        <v>2279</v>
      </c>
      <c r="B53" s="50" t="s">
        <v>97</v>
      </c>
      <c r="C53" s="110">
        <v>26121</v>
      </c>
      <c r="D53" s="110">
        <v>30973</v>
      </c>
      <c r="E53" s="110">
        <v>11194</v>
      </c>
      <c r="F53" s="110">
        <v>13274</v>
      </c>
      <c r="G53" s="111">
        <f>C53+E53</f>
        <v>37315</v>
      </c>
      <c r="H53" s="111">
        <f>D53+F53</f>
        <v>44247</v>
      </c>
      <c r="I53" s="87"/>
      <c r="J53" s="87"/>
      <c r="K53" s="87"/>
      <c r="L53" s="87"/>
      <c r="M53" s="136">
        <f>G53+1812</f>
        <v>39127</v>
      </c>
      <c r="N53" s="19">
        <f>H53+1812</f>
        <v>46059</v>
      </c>
      <c r="O53" s="14"/>
      <c r="P53" s="130"/>
    </row>
    <row r="54" spans="1:16" ht="19.5" customHeight="1" x14ac:dyDescent="0.25">
      <c r="A54" s="71">
        <v>2280</v>
      </c>
      <c r="B54" s="72" t="s">
        <v>98</v>
      </c>
      <c r="C54" s="116"/>
      <c r="D54" s="116"/>
      <c r="E54" s="116"/>
      <c r="F54" s="116"/>
      <c r="G54" s="112">
        <f t="shared" si="15"/>
        <v>0</v>
      </c>
      <c r="H54" s="112">
        <f t="shared" si="16"/>
        <v>0</v>
      </c>
      <c r="I54" s="99"/>
      <c r="J54" s="99"/>
      <c r="K54" s="99"/>
      <c r="L54" s="99"/>
      <c r="M54" s="82"/>
      <c r="N54" s="19">
        <f t="shared" si="7"/>
        <v>0</v>
      </c>
      <c r="P54" s="130"/>
    </row>
    <row r="55" spans="1:16" ht="33" customHeight="1" x14ac:dyDescent="0.25">
      <c r="A55" s="27">
        <v>2282</v>
      </c>
      <c r="B55" s="29" t="s">
        <v>147</v>
      </c>
      <c r="C55" s="109"/>
      <c r="D55" s="83"/>
      <c r="E55" s="83"/>
      <c r="F55" s="83"/>
      <c r="G55" s="82">
        <f t="shared" si="15"/>
        <v>0</v>
      </c>
      <c r="H55" s="82">
        <f t="shared" si="16"/>
        <v>0</v>
      </c>
      <c r="I55" s="83"/>
      <c r="J55" s="83"/>
      <c r="K55" s="83"/>
      <c r="L55" s="83"/>
      <c r="M55" s="85"/>
      <c r="N55" s="19">
        <f t="shared" si="7"/>
        <v>0</v>
      </c>
      <c r="O55" s="14"/>
      <c r="P55" s="130"/>
    </row>
    <row r="56" spans="1:16" ht="36" customHeight="1" x14ac:dyDescent="0.25">
      <c r="A56" s="22">
        <v>2300</v>
      </c>
      <c r="B56" s="30" t="s">
        <v>36</v>
      </c>
      <c r="C56" s="125">
        <f>C57+C58+C62+C66+C67+C73+C74</f>
        <v>434125</v>
      </c>
      <c r="D56" s="85">
        <f>D57+D58+D62+D66+D67+D73+D74</f>
        <v>532406</v>
      </c>
      <c r="E56" s="85">
        <f t="shared" ref="E56:M56" si="18">E57+E58+E62+E66+E67+E73+E74</f>
        <v>60108</v>
      </c>
      <c r="F56" s="85">
        <f t="shared" si="18"/>
        <v>54449</v>
      </c>
      <c r="G56" s="125">
        <f>G57+G58+G62+G66+G67+G73+G74</f>
        <v>494233</v>
      </c>
      <c r="H56" s="125">
        <f t="shared" si="18"/>
        <v>586855</v>
      </c>
      <c r="I56" s="125">
        <f t="shared" si="18"/>
        <v>0</v>
      </c>
      <c r="J56" s="125">
        <f t="shared" si="18"/>
        <v>0</v>
      </c>
      <c r="K56" s="125">
        <f t="shared" si="18"/>
        <v>0</v>
      </c>
      <c r="L56" s="125">
        <f t="shared" si="18"/>
        <v>0</v>
      </c>
      <c r="M56" s="125">
        <f t="shared" si="18"/>
        <v>494233</v>
      </c>
      <c r="N56" s="125">
        <f t="shared" si="7"/>
        <v>586855</v>
      </c>
      <c r="O56" s="124"/>
      <c r="P56" s="130"/>
    </row>
    <row r="57" spans="1:16" ht="30.75" customHeight="1" x14ac:dyDescent="0.25">
      <c r="A57" s="24">
        <v>2310</v>
      </c>
      <c r="B57" s="26" t="s">
        <v>99</v>
      </c>
      <c r="C57" s="125">
        <v>10500</v>
      </c>
      <c r="D57" s="85">
        <v>9816</v>
      </c>
      <c r="E57" s="85">
        <v>3499</v>
      </c>
      <c r="F57" s="85">
        <v>3362</v>
      </c>
      <c r="G57" s="82">
        <f>C57+E57</f>
        <v>13999</v>
      </c>
      <c r="H57" s="82">
        <f>D57+F57</f>
        <v>13178</v>
      </c>
      <c r="I57" s="83"/>
      <c r="J57" s="83"/>
      <c r="K57" s="83"/>
      <c r="L57" s="83"/>
      <c r="M57" s="85">
        <v>13999</v>
      </c>
      <c r="N57" s="19">
        <v>13178</v>
      </c>
      <c r="P57" s="130"/>
    </row>
    <row r="58" spans="1:16" ht="20.25" customHeight="1" x14ac:dyDescent="0.25">
      <c r="A58" s="24">
        <v>2320</v>
      </c>
      <c r="B58" s="25" t="s">
        <v>37</v>
      </c>
      <c r="C58" s="125">
        <f>C59+C60+C61</f>
        <v>6144</v>
      </c>
      <c r="D58" s="85">
        <f t="shared" ref="D58:M58" si="19">D59+D60+D61</f>
        <v>6114</v>
      </c>
      <c r="E58" s="85">
        <f t="shared" si="19"/>
        <v>1000</v>
      </c>
      <c r="F58" s="85">
        <f t="shared" si="19"/>
        <v>945</v>
      </c>
      <c r="G58" s="85">
        <f>G59+G60+G61</f>
        <v>7144</v>
      </c>
      <c r="H58" s="85">
        <f>H59+H60+H61</f>
        <v>7059</v>
      </c>
      <c r="I58" s="83">
        <f t="shared" si="19"/>
        <v>0</v>
      </c>
      <c r="J58" s="83">
        <f t="shared" si="19"/>
        <v>0</v>
      </c>
      <c r="K58" s="83">
        <f t="shared" si="19"/>
        <v>0</v>
      </c>
      <c r="L58" s="83">
        <f t="shared" si="19"/>
        <v>0</v>
      </c>
      <c r="M58" s="85">
        <f t="shared" si="19"/>
        <v>7144</v>
      </c>
      <c r="N58" s="19">
        <f t="shared" si="7"/>
        <v>7059</v>
      </c>
      <c r="P58" s="130"/>
    </row>
    <row r="59" spans="1:16" ht="20.25" customHeight="1" x14ac:dyDescent="0.25">
      <c r="A59" s="27">
        <v>2321</v>
      </c>
      <c r="B59" s="29" t="s">
        <v>76</v>
      </c>
      <c r="C59" s="113"/>
      <c r="D59" s="97"/>
      <c r="E59" s="97"/>
      <c r="F59" s="97"/>
      <c r="G59" s="82">
        <f t="shared" ref="G59:H61" si="20">C59+E59</f>
        <v>0</v>
      </c>
      <c r="H59" s="82">
        <f t="shared" si="20"/>
        <v>0</v>
      </c>
      <c r="I59" s="97"/>
      <c r="J59" s="97"/>
      <c r="K59" s="97"/>
      <c r="L59" s="97"/>
      <c r="M59" s="134"/>
      <c r="N59" s="19">
        <f t="shared" si="7"/>
        <v>0</v>
      </c>
      <c r="P59" s="130"/>
    </row>
    <row r="60" spans="1:16" ht="17.25" customHeight="1" x14ac:dyDescent="0.25">
      <c r="A60" s="27">
        <v>2322</v>
      </c>
      <c r="B60" s="29" t="s">
        <v>38</v>
      </c>
      <c r="C60" s="113">
        <v>6144</v>
      </c>
      <c r="D60" s="97">
        <v>6114</v>
      </c>
      <c r="E60" s="97">
        <v>1000</v>
      </c>
      <c r="F60" s="97">
        <v>945</v>
      </c>
      <c r="G60" s="82">
        <f>C60+E60</f>
        <v>7144</v>
      </c>
      <c r="H60" s="82">
        <f>D60+F60</f>
        <v>7059</v>
      </c>
      <c r="I60" s="97"/>
      <c r="J60" s="97"/>
      <c r="K60" s="97"/>
      <c r="L60" s="97"/>
      <c r="M60" s="134">
        <v>7144</v>
      </c>
      <c r="N60" s="19">
        <v>7059</v>
      </c>
      <c r="P60" s="130"/>
    </row>
    <row r="61" spans="1:16" ht="19.5" customHeight="1" x14ac:dyDescent="0.25">
      <c r="A61" s="27">
        <v>2329</v>
      </c>
      <c r="B61" s="29" t="s">
        <v>39</v>
      </c>
      <c r="C61" s="113"/>
      <c r="D61" s="97"/>
      <c r="E61" s="97"/>
      <c r="F61" s="97"/>
      <c r="G61" s="82">
        <f t="shared" si="20"/>
        <v>0</v>
      </c>
      <c r="H61" s="82">
        <f t="shared" si="20"/>
        <v>0</v>
      </c>
      <c r="I61" s="97"/>
      <c r="J61" s="97"/>
      <c r="K61" s="97"/>
      <c r="L61" s="97"/>
      <c r="M61" s="134"/>
      <c r="N61" s="19">
        <f t="shared" si="7"/>
        <v>0</v>
      </c>
      <c r="P61" s="130"/>
    </row>
    <row r="62" spans="1:16" ht="33" customHeight="1" x14ac:dyDescent="0.25">
      <c r="A62" s="24">
        <v>2340</v>
      </c>
      <c r="B62" s="25" t="s">
        <v>104</v>
      </c>
      <c r="C62" s="125">
        <f>C63+C64+C65</f>
        <v>119173</v>
      </c>
      <c r="D62" s="85">
        <f t="shared" ref="D62:H62" si="21">D63+D64+D65</f>
        <v>228351</v>
      </c>
      <c r="E62" s="85">
        <f t="shared" si="21"/>
        <v>42071</v>
      </c>
      <c r="F62" s="85">
        <f t="shared" si="21"/>
        <v>38381</v>
      </c>
      <c r="G62" s="125">
        <f>G63+G64+G65</f>
        <v>161244</v>
      </c>
      <c r="H62" s="125">
        <f t="shared" si="21"/>
        <v>266732</v>
      </c>
      <c r="I62" s="83">
        <f t="shared" ref="I62:M62" si="22">I63+I64+I65</f>
        <v>0</v>
      </c>
      <c r="J62" s="83">
        <f t="shared" si="22"/>
        <v>0</v>
      </c>
      <c r="K62" s="83">
        <f t="shared" si="22"/>
        <v>0</v>
      </c>
      <c r="L62" s="83">
        <f t="shared" si="22"/>
        <v>0</v>
      </c>
      <c r="M62" s="85">
        <f t="shared" si="22"/>
        <v>161244</v>
      </c>
      <c r="N62" s="125">
        <f t="shared" si="7"/>
        <v>266732</v>
      </c>
      <c r="P62" s="130"/>
    </row>
    <row r="63" spans="1:16" ht="21.75" customHeight="1" x14ac:dyDescent="0.25">
      <c r="A63" s="27">
        <v>2341</v>
      </c>
      <c r="B63" s="29" t="s">
        <v>40</v>
      </c>
      <c r="C63" s="113">
        <v>94529</v>
      </c>
      <c r="D63" s="113">
        <v>206032</v>
      </c>
      <c r="E63" s="113">
        <v>31509</v>
      </c>
      <c r="F63" s="113">
        <v>29214</v>
      </c>
      <c r="G63" s="112">
        <f t="shared" ref="G63:G65" si="23">C63+E63</f>
        <v>126038</v>
      </c>
      <c r="H63" s="112">
        <f>D63+F63</f>
        <v>235246</v>
      </c>
      <c r="I63" s="97"/>
      <c r="J63" s="97"/>
      <c r="K63" s="97"/>
      <c r="L63" s="97"/>
      <c r="M63" s="134">
        <v>126038</v>
      </c>
      <c r="N63" s="19">
        <v>235246</v>
      </c>
      <c r="P63" s="130"/>
    </row>
    <row r="64" spans="1:16" ht="21.75" customHeight="1" x14ac:dyDescent="0.25">
      <c r="A64" s="27">
        <v>2343</v>
      </c>
      <c r="B64" s="36" t="s">
        <v>116</v>
      </c>
      <c r="C64" s="113"/>
      <c r="D64" s="97"/>
      <c r="E64" s="97"/>
      <c r="F64" s="97">
        <f t="shared" ref="F64" si="24">H64-D64</f>
        <v>0</v>
      </c>
      <c r="G64" s="82">
        <f t="shared" si="23"/>
        <v>0</v>
      </c>
      <c r="H64" s="82"/>
      <c r="I64" s="97"/>
      <c r="J64" s="97"/>
      <c r="K64" s="97"/>
      <c r="L64" s="97"/>
      <c r="M64" s="134"/>
      <c r="N64" s="19">
        <f t="shared" si="7"/>
        <v>0</v>
      </c>
      <c r="P64" s="130"/>
    </row>
    <row r="65" spans="1:16" ht="19.5" customHeight="1" x14ac:dyDescent="0.25">
      <c r="A65" s="27">
        <v>2344</v>
      </c>
      <c r="B65" s="29" t="s">
        <v>100</v>
      </c>
      <c r="C65" s="113">
        <v>24644</v>
      </c>
      <c r="D65" s="97">
        <v>22319</v>
      </c>
      <c r="E65" s="97">
        <v>10562</v>
      </c>
      <c r="F65" s="97">
        <v>9167</v>
      </c>
      <c r="G65" s="82">
        <f t="shared" si="23"/>
        <v>35206</v>
      </c>
      <c r="H65" s="82">
        <f>D65+F65</f>
        <v>31486</v>
      </c>
      <c r="I65" s="97"/>
      <c r="J65" s="97"/>
      <c r="K65" s="97"/>
      <c r="L65" s="97"/>
      <c r="M65" s="134">
        <v>35206</v>
      </c>
      <c r="N65" s="19">
        <v>31486</v>
      </c>
      <c r="P65" s="130"/>
    </row>
    <row r="66" spans="1:16" ht="19.5" customHeight="1" x14ac:dyDescent="0.25">
      <c r="A66" s="46">
        <v>2350</v>
      </c>
      <c r="B66" s="38" t="s">
        <v>127</v>
      </c>
      <c r="C66" s="140">
        <v>24916</v>
      </c>
      <c r="D66" s="134">
        <v>22301</v>
      </c>
      <c r="E66" s="134">
        <v>10678</v>
      </c>
      <c r="F66" s="134">
        <v>10293</v>
      </c>
      <c r="G66" s="82">
        <f>C66+E66</f>
        <v>35594</v>
      </c>
      <c r="H66" s="82">
        <f>D66+F66</f>
        <v>32594</v>
      </c>
      <c r="I66" s="97"/>
      <c r="J66" s="97"/>
      <c r="K66" s="97"/>
      <c r="L66" s="97"/>
      <c r="M66" s="134">
        <v>35594</v>
      </c>
      <c r="N66" s="19">
        <v>32594</v>
      </c>
      <c r="P66" s="130"/>
    </row>
    <row r="67" spans="1:16" ht="19.5" customHeight="1" x14ac:dyDescent="0.25">
      <c r="A67" s="47">
        <v>2360</v>
      </c>
      <c r="B67" s="48" t="s">
        <v>103</v>
      </c>
      <c r="C67" s="132">
        <f>C68+C69+C70+C71+C72</f>
        <v>271426</v>
      </c>
      <c r="D67" s="133">
        <f t="shared" ref="D67:M67" si="25">D68+D69+D70+D71+D72</f>
        <v>263759</v>
      </c>
      <c r="E67" s="133">
        <f t="shared" si="25"/>
        <v>1801</v>
      </c>
      <c r="F67" s="133">
        <f>F68+F69+F70+F71+F72</f>
        <v>356</v>
      </c>
      <c r="G67" s="132">
        <f t="shared" si="25"/>
        <v>273227</v>
      </c>
      <c r="H67" s="133">
        <f t="shared" si="25"/>
        <v>264115</v>
      </c>
      <c r="I67" s="86">
        <f t="shared" si="25"/>
        <v>0</v>
      </c>
      <c r="J67" s="86">
        <f t="shared" si="25"/>
        <v>0</v>
      </c>
      <c r="K67" s="86">
        <f t="shared" si="25"/>
        <v>0</v>
      </c>
      <c r="L67" s="86">
        <f t="shared" si="25"/>
        <v>0</v>
      </c>
      <c r="M67" s="133">
        <f t="shared" si="25"/>
        <v>273227</v>
      </c>
      <c r="N67" s="19">
        <f t="shared" si="7"/>
        <v>264115</v>
      </c>
      <c r="P67" s="130"/>
    </row>
    <row r="68" spans="1:16" ht="19.5" customHeight="1" x14ac:dyDescent="0.25">
      <c r="A68" s="49">
        <v>2361</v>
      </c>
      <c r="B68" s="50" t="s">
        <v>41</v>
      </c>
      <c r="C68" s="126">
        <v>6923</v>
      </c>
      <c r="D68" s="97">
        <v>1343</v>
      </c>
      <c r="E68" s="97">
        <v>1731</v>
      </c>
      <c r="F68" s="97">
        <v>332</v>
      </c>
      <c r="G68" s="82">
        <f t="shared" ref="G68:G75" si="26">C68+E68</f>
        <v>8654</v>
      </c>
      <c r="H68" s="82">
        <f>D68+F68</f>
        <v>1675</v>
      </c>
      <c r="I68" s="97"/>
      <c r="J68" s="97"/>
      <c r="K68" s="97"/>
      <c r="L68" s="97"/>
      <c r="M68" s="134">
        <v>8654</v>
      </c>
      <c r="N68" s="19">
        <v>1675</v>
      </c>
      <c r="P68" s="130"/>
    </row>
    <row r="69" spans="1:16" ht="24" customHeight="1" x14ac:dyDescent="0.25">
      <c r="A69" s="49">
        <v>2362</v>
      </c>
      <c r="B69" s="50" t="s">
        <v>42</v>
      </c>
      <c r="C69" s="126">
        <v>632</v>
      </c>
      <c r="D69" s="97">
        <v>445</v>
      </c>
      <c r="E69" s="97">
        <v>70</v>
      </c>
      <c r="F69" s="97">
        <v>24</v>
      </c>
      <c r="G69" s="82">
        <f t="shared" si="26"/>
        <v>702</v>
      </c>
      <c r="H69" s="82">
        <f>D69+F69</f>
        <v>469</v>
      </c>
      <c r="I69" s="97"/>
      <c r="J69" s="97"/>
      <c r="K69" s="97"/>
      <c r="L69" s="97"/>
      <c r="M69" s="134">
        <v>702</v>
      </c>
      <c r="N69" s="19">
        <v>469</v>
      </c>
      <c r="P69" s="130"/>
    </row>
    <row r="70" spans="1:16" ht="19.5" customHeight="1" x14ac:dyDescent="0.25">
      <c r="A70" s="49">
        <v>2363</v>
      </c>
      <c r="B70" s="50" t="s">
        <v>101</v>
      </c>
      <c r="C70" s="126"/>
      <c r="D70" s="97"/>
      <c r="E70" s="97"/>
      <c r="F70" s="97">
        <f t="shared" ref="F70" si="27">H70-D70</f>
        <v>0</v>
      </c>
      <c r="G70" s="82">
        <f t="shared" si="26"/>
        <v>0</v>
      </c>
      <c r="H70" s="82"/>
      <c r="I70" s="97"/>
      <c r="J70" s="97"/>
      <c r="K70" s="97"/>
      <c r="L70" s="97"/>
      <c r="M70" s="134"/>
      <c r="N70" s="19">
        <f t="shared" si="7"/>
        <v>0</v>
      </c>
      <c r="P70" s="130"/>
    </row>
    <row r="71" spans="1:16" ht="30.75" customHeight="1" x14ac:dyDescent="0.25">
      <c r="A71" s="49">
        <v>2364</v>
      </c>
      <c r="B71" s="50" t="s">
        <v>128</v>
      </c>
      <c r="C71" s="126">
        <v>263871</v>
      </c>
      <c r="D71" s="97">
        <v>261971</v>
      </c>
      <c r="E71" s="97">
        <v>0</v>
      </c>
      <c r="F71" s="97">
        <v>0</v>
      </c>
      <c r="G71" s="82">
        <f t="shared" si="26"/>
        <v>263871</v>
      </c>
      <c r="H71" s="82">
        <f>D71+F71</f>
        <v>261971</v>
      </c>
      <c r="I71" s="97"/>
      <c r="J71" s="97"/>
      <c r="K71" s="97"/>
      <c r="L71" s="97"/>
      <c r="M71" s="134">
        <v>263871</v>
      </c>
      <c r="N71" s="19">
        <f t="shared" si="7"/>
        <v>261971</v>
      </c>
      <c r="P71" s="130"/>
    </row>
    <row r="72" spans="1:16" ht="36" customHeight="1" x14ac:dyDescent="0.25">
      <c r="A72" s="49">
        <v>2369</v>
      </c>
      <c r="B72" s="50" t="s">
        <v>129</v>
      </c>
      <c r="C72" s="126"/>
      <c r="D72" s="97"/>
      <c r="E72" s="97"/>
      <c r="F72" s="97"/>
      <c r="G72" s="82">
        <f t="shared" si="26"/>
        <v>0</v>
      </c>
      <c r="H72" s="82">
        <f t="shared" ref="H72:H75" si="28">D72+F72</f>
        <v>0</v>
      </c>
      <c r="I72" s="97"/>
      <c r="J72" s="97"/>
      <c r="K72" s="97"/>
      <c r="L72" s="97"/>
      <c r="M72" s="134"/>
      <c r="N72" s="19">
        <f t="shared" si="7"/>
        <v>0</v>
      </c>
      <c r="P72" s="130"/>
    </row>
    <row r="73" spans="1:16" ht="19.5" customHeight="1" x14ac:dyDescent="0.25">
      <c r="A73" s="47">
        <v>2370</v>
      </c>
      <c r="B73" s="48" t="s">
        <v>102</v>
      </c>
      <c r="C73" s="126"/>
      <c r="D73" s="97"/>
      <c r="E73" s="97"/>
      <c r="F73" s="97"/>
      <c r="G73" s="82">
        <f t="shared" si="26"/>
        <v>0</v>
      </c>
      <c r="H73" s="82">
        <f t="shared" si="28"/>
        <v>0</v>
      </c>
      <c r="I73" s="97"/>
      <c r="J73" s="97"/>
      <c r="K73" s="97"/>
      <c r="L73" s="97"/>
      <c r="M73" s="134"/>
      <c r="N73" s="19">
        <f t="shared" si="7"/>
        <v>0</v>
      </c>
      <c r="P73" s="130"/>
    </row>
    <row r="74" spans="1:16" ht="19.5" customHeight="1" x14ac:dyDescent="0.25">
      <c r="A74" s="47">
        <v>2390</v>
      </c>
      <c r="B74" s="48" t="s">
        <v>43</v>
      </c>
      <c r="C74" s="126">
        <v>1966</v>
      </c>
      <c r="D74" s="97">
        <v>2065</v>
      </c>
      <c r="E74" s="97">
        <v>1059</v>
      </c>
      <c r="F74" s="97">
        <v>1112</v>
      </c>
      <c r="G74" s="82">
        <f t="shared" si="26"/>
        <v>3025</v>
      </c>
      <c r="H74" s="82">
        <f>D74+F74</f>
        <v>3177</v>
      </c>
      <c r="I74" s="97"/>
      <c r="J74" s="97"/>
      <c r="K74" s="97"/>
      <c r="L74" s="97"/>
      <c r="M74" s="134">
        <v>3025</v>
      </c>
      <c r="N74" s="19">
        <v>3177</v>
      </c>
      <c r="P74" s="130"/>
    </row>
    <row r="75" spans="1:16" ht="33" customHeight="1" x14ac:dyDescent="0.25">
      <c r="A75" s="53">
        <v>2400</v>
      </c>
      <c r="B75" s="54" t="s">
        <v>120</v>
      </c>
      <c r="C75" s="127"/>
      <c r="D75" s="97"/>
      <c r="E75" s="97"/>
      <c r="F75" s="97">
        <v>0</v>
      </c>
      <c r="G75" s="82">
        <f t="shared" si="26"/>
        <v>0</v>
      </c>
      <c r="H75" s="82">
        <f t="shared" si="28"/>
        <v>0</v>
      </c>
      <c r="I75" s="97"/>
      <c r="J75" s="97"/>
      <c r="K75" s="97"/>
      <c r="L75" s="97"/>
      <c r="M75" s="134"/>
      <c r="N75" s="19">
        <f t="shared" si="7"/>
        <v>0</v>
      </c>
      <c r="P75" s="130"/>
    </row>
    <row r="76" spans="1:16" ht="19.5" customHeight="1" x14ac:dyDescent="0.25">
      <c r="A76" s="51">
        <v>2500</v>
      </c>
      <c r="B76" s="52" t="s">
        <v>130</v>
      </c>
      <c r="C76" s="111">
        <f t="shared" ref="C76:M76" si="29">C77+C78</f>
        <v>4794</v>
      </c>
      <c r="D76" s="136">
        <f t="shared" si="29"/>
        <v>4130</v>
      </c>
      <c r="E76" s="136">
        <f t="shared" si="29"/>
        <v>2055</v>
      </c>
      <c r="F76" s="136">
        <f t="shared" si="29"/>
        <v>2125</v>
      </c>
      <c r="G76" s="136">
        <f t="shared" si="29"/>
        <v>6849</v>
      </c>
      <c r="H76" s="136">
        <f>H77+H78</f>
        <v>6255</v>
      </c>
      <c r="I76" s="87">
        <f t="shared" si="29"/>
        <v>0</v>
      </c>
      <c r="J76" s="87">
        <f t="shared" si="29"/>
        <v>0</v>
      </c>
      <c r="K76" s="87">
        <f t="shared" si="29"/>
        <v>0</v>
      </c>
      <c r="L76" s="87">
        <f t="shared" si="29"/>
        <v>0</v>
      </c>
      <c r="M76" s="136">
        <f t="shared" si="29"/>
        <v>6849</v>
      </c>
      <c r="N76" s="19">
        <f t="shared" si="7"/>
        <v>6255</v>
      </c>
      <c r="P76" s="130"/>
    </row>
    <row r="77" spans="1:16" ht="33" customHeight="1" x14ac:dyDescent="0.25">
      <c r="A77" s="47">
        <v>2510</v>
      </c>
      <c r="B77" s="48" t="s">
        <v>131</v>
      </c>
      <c r="C77" s="110">
        <v>4794</v>
      </c>
      <c r="D77" s="86">
        <v>4130</v>
      </c>
      <c r="E77" s="83">
        <v>2055</v>
      </c>
      <c r="F77" s="83">
        <v>2125</v>
      </c>
      <c r="G77" s="82">
        <f>C77+E77</f>
        <v>6849</v>
      </c>
      <c r="H77" s="82">
        <f>D77+F77</f>
        <v>6255</v>
      </c>
      <c r="I77" s="83"/>
      <c r="J77" s="83"/>
      <c r="K77" s="83"/>
      <c r="L77" s="83"/>
      <c r="M77" s="85">
        <v>6849</v>
      </c>
      <c r="N77" s="19">
        <v>6255</v>
      </c>
      <c r="P77" s="130"/>
    </row>
    <row r="78" spans="1:16" x14ac:dyDescent="0.25">
      <c r="A78" s="47">
        <v>2520</v>
      </c>
      <c r="B78" s="48" t="s">
        <v>132</v>
      </c>
      <c r="C78" s="110"/>
      <c r="D78" s="86"/>
      <c r="E78" s="83"/>
      <c r="F78" s="83"/>
      <c r="G78" s="82">
        <f>C78+E78</f>
        <v>0</v>
      </c>
      <c r="H78" s="82">
        <f>D78+F78</f>
        <v>0</v>
      </c>
      <c r="I78" s="83"/>
      <c r="J78" s="83"/>
      <c r="K78" s="83"/>
      <c r="L78" s="83"/>
      <c r="M78" s="85"/>
      <c r="N78" s="19">
        <f t="shared" si="7"/>
        <v>0</v>
      </c>
      <c r="P78" s="130"/>
    </row>
    <row r="79" spans="1:16" x14ac:dyDescent="0.25">
      <c r="A79" s="55">
        <v>4000</v>
      </c>
      <c r="B79" s="56" t="s">
        <v>57</v>
      </c>
      <c r="C79" s="112">
        <f>C80+C81+C82</f>
        <v>285</v>
      </c>
      <c r="D79" s="82">
        <f t="shared" ref="D79:M79" si="30">D80+D81+D82</f>
        <v>285</v>
      </c>
      <c r="E79" s="82">
        <f t="shared" si="30"/>
        <v>152</v>
      </c>
      <c r="F79" s="82">
        <f t="shared" si="30"/>
        <v>152</v>
      </c>
      <c r="G79" s="82">
        <f t="shared" si="30"/>
        <v>437</v>
      </c>
      <c r="H79" s="82">
        <f t="shared" si="30"/>
        <v>437</v>
      </c>
      <c r="I79" s="82">
        <f t="shared" si="30"/>
        <v>0</v>
      </c>
      <c r="J79" s="82">
        <f t="shared" si="30"/>
        <v>0</v>
      </c>
      <c r="K79" s="82">
        <f t="shared" si="30"/>
        <v>0</v>
      </c>
      <c r="L79" s="82">
        <f t="shared" si="30"/>
        <v>0</v>
      </c>
      <c r="M79" s="82">
        <f t="shared" si="30"/>
        <v>437</v>
      </c>
      <c r="N79" s="19">
        <f t="shared" si="7"/>
        <v>437</v>
      </c>
      <c r="P79" s="130"/>
    </row>
    <row r="80" spans="1:16" ht="31.5" customHeight="1" x14ac:dyDescent="0.25">
      <c r="A80" s="32">
        <v>4100</v>
      </c>
      <c r="B80" s="33" t="s">
        <v>44</v>
      </c>
      <c r="C80" s="109"/>
      <c r="D80" s="83"/>
      <c r="E80" s="83"/>
      <c r="F80" s="83"/>
      <c r="G80" s="82">
        <f t="shared" ref="G80:H82" si="31">C80+E80</f>
        <v>0</v>
      </c>
      <c r="H80" s="82">
        <f t="shared" si="31"/>
        <v>0</v>
      </c>
      <c r="I80" s="83"/>
      <c r="J80" s="83"/>
      <c r="K80" s="83"/>
      <c r="L80" s="83"/>
      <c r="M80" s="85"/>
      <c r="N80" s="19">
        <f t="shared" si="7"/>
        <v>0</v>
      </c>
      <c r="P80" s="130"/>
    </row>
    <row r="81" spans="1:16" ht="21" customHeight="1" x14ac:dyDescent="0.25">
      <c r="A81" s="32">
        <v>4200</v>
      </c>
      <c r="B81" s="23" t="s">
        <v>45</v>
      </c>
      <c r="C81" s="109">
        <v>285</v>
      </c>
      <c r="D81" s="83">
        <v>285</v>
      </c>
      <c r="E81" s="83">
        <v>152</v>
      </c>
      <c r="F81" s="83">
        <v>152</v>
      </c>
      <c r="G81" s="82">
        <v>437</v>
      </c>
      <c r="H81" s="82">
        <f>D81+F81</f>
        <v>437</v>
      </c>
      <c r="I81" s="83"/>
      <c r="J81" s="83"/>
      <c r="K81" s="83"/>
      <c r="L81" s="83"/>
      <c r="M81" s="85">
        <v>437</v>
      </c>
      <c r="N81" s="19">
        <v>437</v>
      </c>
      <c r="P81" s="130"/>
    </row>
    <row r="82" spans="1:16" x14ac:dyDescent="0.25">
      <c r="A82" s="22">
        <v>4300</v>
      </c>
      <c r="B82" s="23" t="s">
        <v>46</v>
      </c>
      <c r="C82" s="109"/>
      <c r="D82" s="83"/>
      <c r="E82" s="83"/>
      <c r="F82" s="83"/>
      <c r="G82" s="82">
        <f t="shared" si="31"/>
        <v>0</v>
      </c>
      <c r="H82" s="82">
        <f t="shared" si="31"/>
        <v>0</v>
      </c>
      <c r="I82" s="83"/>
      <c r="J82" s="83"/>
      <c r="K82" s="83"/>
      <c r="L82" s="83"/>
      <c r="M82" s="85"/>
      <c r="N82" s="19">
        <f t="shared" si="7"/>
        <v>0</v>
      </c>
      <c r="P82" s="130"/>
    </row>
    <row r="83" spans="1:16" ht="20.25" customHeight="1" x14ac:dyDescent="0.25">
      <c r="A83" s="20">
        <v>5000</v>
      </c>
      <c r="B83" s="31" t="s">
        <v>58</v>
      </c>
      <c r="C83" s="125">
        <f>C84+C85</f>
        <v>32781</v>
      </c>
      <c r="D83" s="89" t="s">
        <v>54</v>
      </c>
      <c r="E83" s="85">
        <f>E84+E85</f>
        <v>18097</v>
      </c>
      <c r="F83" s="89" t="s">
        <v>54</v>
      </c>
      <c r="G83" s="85">
        <f>G84+G85</f>
        <v>50878</v>
      </c>
      <c r="H83" s="89" t="s">
        <v>54</v>
      </c>
      <c r="I83" s="85">
        <f>I84+I85</f>
        <v>0</v>
      </c>
      <c r="J83" s="89" t="s">
        <v>54</v>
      </c>
      <c r="K83" s="85">
        <f>K84+K85</f>
        <v>0</v>
      </c>
      <c r="L83" s="89" t="s">
        <v>54</v>
      </c>
      <c r="M83" s="85">
        <f>M84+M85</f>
        <v>50878</v>
      </c>
      <c r="N83" s="138" t="s">
        <v>54</v>
      </c>
      <c r="O83" s="14"/>
      <c r="P83" s="130"/>
    </row>
    <row r="84" spans="1:16" x14ac:dyDescent="0.25">
      <c r="A84" s="22">
        <v>5100</v>
      </c>
      <c r="B84" s="23" t="s">
        <v>47</v>
      </c>
      <c r="C84" s="109">
        <v>1056</v>
      </c>
      <c r="D84" s="89" t="s">
        <v>54</v>
      </c>
      <c r="E84" s="83">
        <v>452</v>
      </c>
      <c r="F84" s="89" t="s">
        <v>54</v>
      </c>
      <c r="G84" s="83">
        <f>C84+E84</f>
        <v>1508</v>
      </c>
      <c r="H84" s="89" t="s">
        <v>54</v>
      </c>
      <c r="I84" s="83"/>
      <c r="J84" s="89" t="s">
        <v>54</v>
      </c>
      <c r="K84" s="83"/>
      <c r="L84" s="89" t="s">
        <v>54</v>
      </c>
      <c r="M84" s="85">
        <v>1508</v>
      </c>
      <c r="N84" s="138" t="s">
        <v>54</v>
      </c>
      <c r="O84" s="14"/>
      <c r="P84" s="130"/>
    </row>
    <row r="85" spans="1:16" x14ac:dyDescent="0.25">
      <c r="A85" s="22">
        <v>5200</v>
      </c>
      <c r="B85" s="23" t="s">
        <v>48</v>
      </c>
      <c r="C85" s="109">
        <f>C86+C87+C88+C89</f>
        <v>31725</v>
      </c>
      <c r="D85" s="89" t="s">
        <v>54</v>
      </c>
      <c r="E85" s="83">
        <f>E86+E87+E88+E89</f>
        <v>17645</v>
      </c>
      <c r="F85" s="89" t="s">
        <v>54</v>
      </c>
      <c r="G85" s="83">
        <f>G86+G87+G88+G89</f>
        <v>49370</v>
      </c>
      <c r="H85" s="89" t="s">
        <v>54</v>
      </c>
      <c r="I85" s="83">
        <f>I86+I87+I88+I89</f>
        <v>0</v>
      </c>
      <c r="J85" s="89" t="s">
        <v>54</v>
      </c>
      <c r="K85" s="83">
        <f>K86+K87+K88+K89</f>
        <v>0</v>
      </c>
      <c r="L85" s="89" t="s">
        <v>54</v>
      </c>
      <c r="M85" s="85">
        <v>49370</v>
      </c>
      <c r="N85" s="138" t="s">
        <v>54</v>
      </c>
      <c r="O85" s="14"/>
      <c r="P85" s="130"/>
    </row>
    <row r="86" spans="1:16" x14ac:dyDescent="0.25">
      <c r="A86" s="24">
        <v>5210</v>
      </c>
      <c r="B86" s="25" t="s">
        <v>90</v>
      </c>
      <c r="C86" s="109"/>
      <c r="D86" s="89" t="s">
        <v>54</v>
      </c>
      <c r="E86" s="83"/>
      <c r="F86" s="89" t="s">
        <v>54</v>
      </c>
      <c r="G86" s="83">
        <f>C86+E86</f>
        <v>0</v>
      </c>
      <c r="H86" s="89" t="s">
        <v>54</v>
      </c>
      <c r="I86" s="83"/>
      <c r="J86" s="89" t="s">
        <v>54</v>
      </c>
      <c r="K86" s="83"/>
      <c r="L86" s="89" t="s">
        <v>54</v>
      </c>
      <c r="M86" s="85">
        <v>0</v>
      </c>
      <c r="N86" s="138" t="s">
        <v>54</v>
      </c>
      <c r="O86" s="14"/>
      <c r="P86" s="130"/>
    </row>
    <row r="87" spans="1:16" ht="33.75" customHeight="1" x14ac:dyDescent="0.25">
      <c r="A87" s="24">
        <v>5220</v>
      </c>
      <c r="B87" s="25" t="s">
        <v>49</v>
      </c>
      <c r="C87" s="109">
        <v>5278</v>
      </c>
      <c r="D87" s="89" t="s">
        <v>54</v>
      </c>
      <c r="E87" s="83">
        <v>12315</v>
      </c>
      <c r="F87" s="89" t="s">
        <v>54</v>
      </c>
      <c r="G87" s="83">
        <f>C87+E87</f>
        <v>17593</v>
      </c>
      <c r="H87" s="89" t="s">
        <v>54</v>
      </c>
      <c r="I87" s="83"/>
      <c r="J87" s="89" t="s">
        <v>54</v>
      </c>
      <c r="K87" s="83"/>
      <c r="L87" s="89" t="s">
        <v>54</v>
      </c>
      <c r="M87" s="85">
        <v>17593</v>
      </c>
      <c r="N87" s="138" t="s">
        <v>54</v>
      </c>
      <c r="O87" s="14"/>
      <c r="P87" s="130"/>
    </row>
    <row r="88" spans="1:16" x14ac:dyDescent="0.25">
      <c r="A88" s="24">
        <v>5230</v>
      </c>
      <c r="B88" s="26" t="s">
        <v>50</v>
      </c>
      <c r="C88" s="109">
        <v>14010</v>
      </c>
      <c r="D88" s="89" t="s">
        <v>54</v>
      </c>
      <c r="E88" s="83">
        <v>0</v>
      </c>
      <c r="F88" s="89" t="s">
        <v>54</v>
      </c>
      <c r="G88" s="83">
        <f>C88+E88</f>
        <v>14010</v>
      </c>
      <c r="H88" s="89" t="s">
        <v>54</v>
      </c>
      <c r="I88" s="83"/>
      <c r="J88" s="89" t="s">
        <v>54</v>
      </c>
      <c r="K88" s="83"/>
      <c r="L88" s="89" t="s">
        <v>54</v>
      </c>
      <c r="M88" s="85">
        <v>14010</v>
      </c>
      <c r="N88" s="138" t="s">
        <v>54</v>
      </c>
      <c r="O88" s="14"/>
      <c r="P88" s="130"/>
    </row>
    <row r="89" spans="1:16" ht="20.25" customHeight="1" x14ac:dyDescent="0.25">
      <c r="A89" s="24">
        <v>5250</v>
      </c>
      <c r="B89" s="25" t="s">
        <v>51</v>
      </c>
      <c r="C89" s="109">
        <v>12437</v>
      </c>
      <c r="D89" s="89" t="s">
        <v>54</v>
      </c>
      <c r="E89" s="83">
        <v>5330</v>
      </c>
      <c r="F89" s="89" t="s">
        <v>54</v>
      </c>
      <c r="G89" s="83">
        <f>C89+E89</f>
        <v>17767</v>
      </c>
      <c r="H89" s="89" t="s">
        <v>54</v>
      </c>
      <c r="I89" s="83"/>
      <c r="J89" s="89" t="s">
        <v>54</v>
      </c>
      <c r="K89" s="83"/>
      <c r="L89" s="89" t="s">
        <v>54</v>
      </c>
      <c r="M89" s="85">
        <v>17767</v>
      </c>
      <c r="N89" s="138" t="s">
        <v>54</v>
      </c>
      <c r="O89" s="14"/>
      <c r="P89" s="130"/>
    </row>
    <row r="90" spans="1:16" ht="24.75" customHeight="1" x14ac:dyDescent="0.25">
      <c r="A90" s="58" t="s">
        <v>134</v>
      </c>
      <c r="B90" s="57" t="s">
        <v>155</v>
      </c>
      <c r="C90" s="15" t="s">
        <v>54</v>
      </c>
      <c r="D90" s="85">
        <f>D91+D92</f>
        <v>169295</v>
      </c>
      <c r="E90" s="88" t="s">
        <v>54</v>
      </c>
      <c r="F90" s="85">
        <f>F91+F92</f>
        <v>72556</v>
      </c>
      <c r="G90" s="88" t="s">
        <v>54</v>
      </c>
      <c r="H90" s="85">
        <f>H91+H92</f>
        <v>241851</v>
      </c>
      <c r="I90" s="88" t="s">
        <v>54</v>
      </c>
      <c r="J90" s="85">
        <f>J91+J92</f>
        <v>0</v>
      </c>
      <c r="K90" s="88" t="s">
        <v>54</v>
      </c>
      <c r="L90" s="85">
        <f>L91+L92</f>
        <v>43517</v>
      </c>
      <c r="M90" s="88" t="s">
        <v>54</v>
      </c>
      <c r="N90" s="19">
        <f>N91+N92</f>
        <v>285368</v>
      </c>
      <c r="P90" s="130"/>
    </row>
    <row r="91" spans="1:16" ht="19.5" customHeight="1" x14ac:dyDescent="0.25">
      <c r="A91" s="59" t="s">
        <v>135</v>
      </c>
      <c r="B91" s="23" t="s">
        <v>52</v>
      </c>
      <c r="C91" s="15" t="s">
        <v>54</v>
      </c>
      <c r="D91" s="85">
        <v>3102</v>
      </c>
      <c r="E91" s="88" t="s">
        <v>54</v>
      </c>
      <c r="F91" s="85">
        <v>1330</v>
      </c>
      <c r="G91" s="88" t="s">
        <v>54</v>
      </c>
      <c r="H91" s="85">
        <f>D91+F91</f>
        <v>4432</v>
      </c>
      <c r="I91" s="88" t="s">
        <v>54</v>
      </c>
      <c r="J91" s="85"/>
      <c r="K91" s="88" t="s">
        <v>54</v>
      </c>
      <c r="L91" s="85">
        <v>0</v>
      </c>
      <c r="M91" s="88" t="s">
        <v>54</v>
      </c>
      <c r="N91" s="19">
        <f t="shared" ref="N91" si="32">H91+L91</f>
        <v>4432</v>
      </c>
      <c r="P91" s="130"/>
    </row>
    <row r="92" spans="1:16" x14ac:dyDescent="0.25">
      <c r="A92" s="59" t="s">
        <v>136</v>
      </c>
      <c r="B92" s="4" t="s">
        <v>13</v>
      </c>
      <c r="C92" s="15" t="s">
        <v>54</v>
      </c>
      <c r="D92" s="85">
        <f>D93+D94+D95+D96</f>
        <v>166193</v>
      </c>
      <c r="E92" s="88" t="s">
        <v>54</v>
      </c>
      <c r="F92" s="85">
        <f>F93+F94+F95+F96</f>
        <v>71226</v>
      </c>
      <c r="G92" s="88" t="s">
        <v>54</v>
      </c>
      <c r="H92" s="85">
        <f>H93+H94+H95+H96</f>
        <v>237419</v>
      </c>
      <c r="I92" s="88" t="s">
        <v>54</v>
      </c>
      <c r="J92" s="85">
        <f>J93+J94+J95+J96</f>
        <v>0</v>
      </c>
      <c r="K92" s="88" t="s">
        <v>54</v>
      </c>
      <c r="L92" s="85">
        <f>L93+L94+L95+L96</f>
        <v>43517</v>
      </c>
      <c r="M92" s="88" t="s">
        <v>54</v>
      </c>
      <c r="N92" s="19">
        <f>H92+L92</f>
        <v>280936</v>
      </c>
      <c r="P92" s="130"/>
    </row>
    <row r="93" spans="1:16" x14ac:dyDescent="0.25">
      <c r="A93" s="60" t="s">
        <v>137</v>
      </c>
      <c r="B93" s="3" t="s">
        <v>63</v>
      </c>
      <c r="C93" s="128" t="s">
        <v>54</v>
      </c>
      <c r="D93" s="83">
        <v>111762</v>
      </c>
      <c r="E93" s="117" t="s">
        <v>54</v>
      </c>
      <c r="F93" s="83">
        <v>47898</v>
      </c>
      <c r="G93" s="89" t="s">
        <v>54</v>
      </c>
      <c r="H93" s="83">
        <v>159660</v>
      </c>
      <c r="I93" s="89" t="s">
        <v>54</v>
      </c>
      <c r="J93" s="83"/>
      <c r="K93" s="89" t="s">
        <v>54</v>
      </c>
      <c r="L93" s="83">
        <v>43517</v>
      </c>
      <c r="M93" s="88" t="s">
        <v>54</v>
      </c>
      <c r="N93" s="19">
        <f>H93+L93</f>
        <v>203177</v>
      </c>
      <c r="P93" s="130"/>
    </row>
    <row r="94" spans="1:16" ht="33" customHeight="1" x14ac:dyDescent="0.25">
      <c r="A94" s="60" t="s">
        <v>138</v>
      </c>
      <c r="B94" s="3" t="s">
        <v>105</v>
      </c>
      <c r="C94" s="128" t="s">
        <v>54</v>
      </c>
      <c r="D94" s="83"/>
      <c r="E94" s="117" t="s">
        <v>54</v>
      </c>
      <c r="F94" s="83"/>
      <c r="G94" s="89" t="s">
        <v>54</v>
      </c>
      <c r="H94" s="83">
        <f t="shared" ref="H94" si="33">D94+F94</f>
        <v>0</v>
      </c>
      <c r="I94" s="89" t="s">
        <v>54</v>
      </c>
      <c r="J94" s="83"/>
      <c r="K94" s="89" t="s">
        <v>54</v>
      </c>
      <c r="L94" s="83">
        <v>0</v>
      </c>
      <c r="M94" s="88" t="s">
        <v>54</v>
      </c>
      <c r="N94" s="19">
        <f t="shared" ref="N94:N96" si="34">H94</f>
        <v>0</v>
      </c>
      <c r="P94" s="130"/>
    </row>
    <row r="95" spans="1:16" x14ac:dyDescent="0.25">
      <c r="A95" s="60" t="s">
        <v>139</v>
      </c>
      <c r="B95" s="25" t="s">
        <v>106</v>
      </c>
      <c r="C95" s="128" t="s">
        <v>54</v>
      </c>
      <c r="D95" s="83">
        <v>54431</v>
      </c>
      <c r="E95" s="117" t="s">
        <v>54</v>
      </c>
      <c r="F95" s="83">
        <v>23328</v>
      </c>
      <c r="G95" s="89" t="s">
        <v>54</v>
      </c>
      <c r="H95" s="83">
        <v>77759</v>
      </c>
      <c r="I95" s="89" t="s">
        <v>54</v>
      </c>
      <c r="J95" s="83"/>
      <c r="K95" s="89" t="s">
        <v>54</v>
      </c>
      <c r="L95" s="83">
        <v>0</v>
      </c>
      <c r="M95" s="88" t="s">
        <v>54</v>
      </c>
      <c r="N95" s="19">
        <v>77759</v>
      </c>
      <c r="P95" s="130"/>
    </row>
    <row r="96" spans="1:16" ht="29.25" customHeight="1" x14ac:dyDescent="0.25">
      <c r="A96" s="61" t="s">
        <v>140</v>
      </c>
      <c r="B96" s="62" t="s">
        <v>133</v>
      </c>
      <c r="C96" s="128" t="s">
        <v>54</v>
      </c>
      <c r="D96" s="83"/>
      <c r="E96" s="89" t="s">
        <v>54</v>
      </c>
      <c r="F96" s="83"/>
      <c r="G96" s="89" t="s">
        <v>54</v>
      </c>
      <c r="H96" s="83">
        <f>D96+F96</f>
        <v>0</v>
      </c>
      <c r="I96" s="89" t="s">
        <v>54</v>
      </c>
      <c r="J96" s="83"/>
      <c r="K96" s="89" t="s">
        <v>54</v>
      </c>
      <c r="L96" s="83">
        <v>0</v>
      </c>
      <c r="M96" s="88" t="s">
        <v>54</v>
      </c>
      <c r="N96" s="19">
        <f t="shared" si="34"/>
        <v>0</v>
      </c>
      <c r="P96" s="130"/>
    </row>
    <row r="97" spans="1:16" ht="69" customHeight="1" x14ac:dyDescent="0.25">
      <c r="A97" s="63">
        <v>8000</v>
      </c>
      <c r="B97" s="64" t="s">
        <v>121</v>
      </c>
      <c r="C97" s="123"/>
      <c r="D97" s="128" t="s">
        <v>54</v>
      </c>
      <c r="E97" s="128"/>
      <c r="F97" s="89" t="s">
        <v>54</v>
      </c>
      <c r="G97" s="82">
        <f>C97+E97</f>
        <v>0</v>
      </c>
      <c r="H97" s="88">
        <v>24397</v>
      </c>
      <c r="I97" s="89"/>
      <c r="J97" s="89" t="s">
        <v>54</v>
      </c>
      <c r="K97" s="89"/>
      <c r="L97" s="89" t="s">
        <v>54</v>
      </c>
      <c r="M97" s="88">
        <v>0</v>
      </c>
      <c r="N97" s="138">
        <v>24397</v>
      </c>
      <c r="P97" s="130"/>
    </row>
    <row r="98" spans="1:16" ht="30.75" customHeight="1" x14ac:dyDescent="0.25">
      <c r="A98" s="63">
        <v>9000</v>
      </c>
      <c r="B98" s="52" t="s">
        <v>108</v>
      </c>
      <c r="C98" s="123"/>
      <c r="D98" s="89" t="s">
        <v>54</v>
      </c>
      <c r="E98" s="89"/>
      <c r="F98" s="89" t="s">
        <v>54</v>
      </c>
      <c r="G98" s="82">
        <f>C98+E98</f>
        <v>0</v>
      </c>
      <c r="H98" s="88" t="s">
        <v>54</v>
      </c>
      <c r="I98" s="89"/>
      <c r="J98" s="89" t="s">
        <v>54</v>
      </c>
      <c r="K98" s="89"/>
      <c r="L98" s="89" t="s">
        <v>54</v>
      </c>
      <c r="M98" s="88"/>
      <c r="N98" s="138" t="s">
        <v>54</v>
      </c>
      <c r="O98" s="14"/>
      <c r="P98" s="130"/>
    </row>
    <row r="99" spans="1:16" ht="27.75" customHeight="1" x14ac:dyDescent="0.25">
      <c r="A99" s="65">
        <v>10000</v>
      </c>
      <c r="B99" s="66" t="s">
        <v>111</v>
      </c>
      <c r="C99" s="129">
        <v>3686</v>
      </c>
      <c r="D99" s="88" t="s">
        <v>54</v>
      </c>
      <c r="E99" s="88">
        <v>3687</v>
      </c>
      <c r="F99" s="88" t="s">
        <v>54</v>
      </c>
      <c r="G99" s="82">
        <f>C99+E99</f>
        <v>7373</v>
      </c>
      <c r="H99" s="88" t="s">
        <v>54</v>
      </c>
      <c r="I99" s="88"/>
      <c r="J99" s="88" t="s">
        <v>54</v>
      </c>
      <c r="K99" s="88"/>
      <c r="L99" s="88" t="s">
        <v>54</v>
      </c>
      <c r="M99" s="88">
        <v>7373</v>
      </c>
      <c r="N99" s="138" t="s">
        <v>54</v>
      </c>
      <c r="O99" s="139"/>
      <c r="P99" s="130"/>
    </row>
    <row r="100" spans="1:16" ht="18" customHeight="1" x14ac:dyDescent="0.25">
      <c r="A100" s="67"/>
      <c r="B100" s="64" t="s">
        <v>110</v>
      </c>
      <c r="C100" s="129">
        <f>C14+C26+C79+C83+C97+C98+C99</f>
        <v>2962034</v>
      </c>
      <c r="D100" s="88">
        <f>D14+D26+D79+D90</f>
        <v>3226552</v>
      </c>
      <c r="E100" s="90">
        <f>E14+E26+E79+E83+E97+E98+E99</f>
        <v>577462</v>
      </c>
      <c r="F100" s="88">
        <f>F14+F26+F79+F90</f>
        <v>643126</v>
      </c>
      <c r="G100" s="90">
        <f>G14+G26+G79+G83+G97+G98+G99</f>
        <v>3539496</v>
      </c>
      <c r="H100" s="88">
        <f>H14+H26+H79+H90+H97</f>
        <v>3894075</v>
      </c>
      <c r="I100" s="90">
        <f>I14+I26+I79+I83+I97+I98+I99</f>
        <v>0</v>
      </c>
      <c r="J100" s="88">
        <f>J14+J26+J79+J90</f>
        <v>0</v>
      </c>
      <c r="K100" s="90">
        <f>K14+K26+K79+K83+K97+K98+K99</f>
        <v>0</v>
      </c>
      <c r="L100" s="88">
        <f>L14+L26+L79+L90</f>
        <v>43517</v>
      </c>
      <c r="M100" s="90">
        <f>M14+M26+M79+M83+M97+M98+M99</f>
        <v>3543198</v>
      </c>
      <c r="N100" s="15">
        <f>N14+N26+N79+N90+N97</f>
        <v>3941294</v>
      </c>
      <c r="P100" s="130"/>
    </row>
    <row r="101" spans="1:16" ht="18" customHeight="1" x14ac:dyDescent="0.25">
      <c r="A101" s="107"/>
      <c r="B101" s="108"/>
      <c r="C101" s="1"/>
      <c r="D101" s="130"/>
      <c r="E101" s="1"/>
      <c r="F101" s="1"/>
      <c r="G101" s="1"/>
      <c r="H101" s="1"/>
      <c r="I101" s="1"/>
      <c r="J101" s="1"/>
      <c r="K101" s="1"/>
      <c r="L101" s="1"/>
      <c r="M101" s="1"/>
    </row>
    <row r="102" spans="1:16" ht="18" customHeight="1" x14ac:dyDescent="0.25">
      <c r="A102" s="107"/>
      <c r="B102" s="108"/>
      <c r="C102" s="1"/>
      <c r="D102" s="1"/>
      <c r="E102" s="1"/>
      <c r="F102" s="1"/>
      <c r="G102" s="1"/>
      <c r="H102" s="1"/>
      <c r="I102" s="1"/>
      <c r="J102" s="1"/>
      <c r="K102" s="1"/>
      <c r="L102" s="1"/>
      <c r="M102" s="1"/>
    </row>
    <row r="103" spans="1:16" ht="36" customHeight="1" x14ac:dyDescent="0.25">
      <c r="A103" s="196" t="s">
        <v>86</v>
      </c>
      <c r="B103" s="197"/>
      <c r="C103" s="198"/>
      <c r="D103" s="198"/>
      <c r="E103" s="198"/>
      <c r="F103" s="198"/>
      <c r="G103" s="198"/>
      <c r="H103" s="198"/>
      <c r="I103" s="198"/>
      <c r="J103" s="198"/>
      <c r="K103" s="198"/>
      <c r="L103" s="198"/>
      <c r="M103" s="198"/>
      <c r="N103" s="198"/>
    </row>
    <row r="104" spans="1:16" ht="12" customHeight="1" x14ac:dyDescent="0.25">
      <c r="A104" s="16"/>
      <c r="B104" s="16"/>
      <c r="C104" s="91"/>
      <c r="D104" s="91"/>
      <c r="E104" s="91"/>
      <c r="F104" s="91"/>
      <c r="G104" s="91"/>
      <c r="H104" s="91"/>
      <c r="I104" s="91"/>
      <c r="J104" s="91"/>
      <c r="K104" s="91"/>
      <c r="L104" s="91"/>
      <c r="M104" s="91"/>
      <c r="N104" s="16"/>
    </row>
    <row r="105" spans="1:16" ht="25.5" customHeight="1" x14ac:dyDescent="0.25">
      <c r="A105" s="183" t="s">
        <v>53</v>
      </c>
      <c r="B105" s="183"/>
      <c r="C105" s="91"/>
      <c r="D105" s="91"/>
      <c r="E105" s="91"/>
      <c r="F105" s="100" t="s">
        <v>64</v>
      </c>
      <c r="G105" s="91"/>
      <c r="H105" s="91"/>
      <c r="I105" s="91"/>
      <c r="J105" s="91"/>
      <c r="K105" s="91"/>
      <c r="L105" s="91"/>
      <c r="M105" s="91"/>
      <c r="N105" s="16"/>
    </row>
    <row r="106" spans="1:16" ht="19.5" customHeight="1" x14ac:dyDescent="0.25">
      <c r="A106" s="165" t="s">
        <v>4</v>
      </c>
      <c r="B106" s="165"/>
      <c r="C106" s="167" t="s">
        <v>0</v>
      </c>
      <c r="D106" s="167"/>
      <c r="E106" s="167" t="s">
        <v>7</v>
      </c>
      <c r="F106" s="167"/>
      <c r="G106" s="91"/>
      <c r="H106" s="91"/>
      <c r="I106" s="91"/>
      <c r="J106" s="91"/>
      <c r="K106" s="91"/>
      <c r="L106" s="91"/>
      <c r="M106" s="91"/>
      <c r="N106" s="16"/>
      <c r="O106" s="6"/>
    </row>
    <row r="107" spans="1:16" ht="28.5" customHeight="1" x14ac:dyDescent="0.25">
      <c r="A107" s="194" t="s">
        <v>60</v>
      </c>
      <c r="B107" s="195"/>
      <c r="C107" s="169">
        <f>C108+C111+C114+C115+C116+C120+C129</f>
        <v>3625526</v>
      </c>
      <c r="D107" s="169"/>
      <c r="E107" s="169">
        <f>E108+E111+E114+E115+E116+E120+E129</f>
        <v>3945740</v>
      </c>
      <c r="F107" s="169"/>
      <c r="G107" s="91"/>
      <c r="H107" s="91"/>
      <c r="I107" s="91"/>
      <c r="J107" s="91"/>
      <c r="K107" s="91"/>
      <c r="L107" s="91"/>
      <c r="M107" s="91"/>
      <c r="N107" s="16"/>
      <c r="O107" s="6"/>
    </row>
    <row r="108" spans="1:16" ht="68.25" customHeight="1" x14ac:dyDescent="0.25">
      <c r="A108" s="171" t="s">
        <v>67</v>
      </c>
      <c r="B108" s="171"/>
      <c r="C108" s="169">
        <f>C109+C110</f>
        <v>3514890</v>
      </c>
      <c r="D108" s="169"/>
      <c r="E108" s="169">
        <f>E109+E110</f>
        <v>3523028</v>
      </c>
      <c r="F108" s="169"/>
      <c r="G108" s="91"/>
      <c r="H108" s="91"/>
      <c r="I108" s="91"/>
      <c r="J108" s="91"/>
      <c r="K108" s="91"/>
      <c r="L108" s="91"/>
      <c r="M108" s="91"/>
      <c r="N108" s="16"/>
      <c r="O108" s="6"/>
    </row>
    <row r="109" spans="1:16" x14ac:dyDescent="0.25">
      <c r="A109" s="175" t="s">
        <v>65</v>
      </c>
      <c r="B109" s="175"/>
      <c r="C109" s="166">
        <v>2592547</v>
      </c>
      <c r="D109" s="166"/>
      <c r="E109" s="166">
        <v>2571198</v>
      </c>
      <c r="F109" s="166"/>
      <c r="G109" s="91"/>
      <c r="H109" s="91"/>
      <c r="I109" s="91"/>
      <c r="J109" s="91"/>
      <c r="K109" s="91"/>
      <c r="L109" s="91"/>
      <c r="M109" s="91"/>
      <c r="N109" s="16"/>
      <c r="O109" s="6"/>
    </row>
    <row r="110" spans="1:16" ht="15" customHeight="1" x14ac:dyDescent="0.25">
      <c r="A110" s="175" t="s">
        <v>66</v>
      </c>
      <c r="B110" s="175"/>
      <c r="C110" s="166">
        <v>922343</v>
      </c>
      <c r="D110" s="166"/>
      <c r="E110" s="166">
        <v>951830</v>
      </c>
      <c r="F110" s="166"/>
      <c r="G110" s="91"/>
      <c r="H110" s="91"/>
      <c r="I110" s="91"/>
      <c r="J110" s="91"/>
      <c r="K110" s="91"/>
      <c r="L110" s="91"/>
      <c r="M110" s="91"/>
      <c r="N110" s="16"/>
      <c r="O110" s="6"/>
    </row>
    <row r="111" spans="1:16" ht="36" customHeight="1" x14ac:dyDescent="0.25">
      <c r="A111" s="171" t="s">
        <v>77</v>
      </c>
      <c r="B111" s="171"/>
      <c r="C111" s="169">
        <f>C112+C113</f>
        <v>63158</v>
      </c>
      <c r="D111" s="169"/>
      <c r="E111" s="169">
        <f>E112+E113</f>
        <v>63049</v>
      </c>
      <c r="F111" s="169"/>
      <c r="G111" s="91"/>
      <c r="H111" s="91"/>
      <c r="I111" s="91"/>
      <c r="J111" s="91"/>
      <c r="K111" s="91"/>
      <c r="L111" s="91"/>
      <c r="M111" s="91"/>
      <c r="N111" s="16"/>
      <c r="O111" s="6"/>
    </row>
    <row r="112" spans="1:16" ht="43.5" customHeight="1" x14ac:dyDescent="0.25">
      <c r="A112" s="175" t="s">
        <v>78</v>
      </c>
      <c r="B112" s="175"/>
      <c r="C112" s="166">
        <v>11878</v>
      </c>
      <c r="D112" s="166"/>
      <c r="E112" s="166">
        <v>11669</v>
      </c>
      <c r="F112" s="166"/>
      <c r="G112" s="91"/>
      <c r="H112" s="91"/>
      <c r="I112" s="91"/>
      <c r="J112" s="91"/>
      <c r="K112" s="91"/>
      <c r="L112" s="91"/>
      <c r="M112" s="91"/>
      <c r="N112" s="16"/>
      <c r="O112" s="6"/>
    </row>
    <row r="113" spans="1:15" ht="25.5" customHeight="1" x14ac:dyDescent="0.25">
      <c r="A113" s="175" t="s">
        <v>79</v>
      </c>
      <c r="B113" s="175"/>
      <c r="C113" s="166">
        <v>51280</v>
      </c>
      <c r="D113" s="166"/>
      <c r="E113" s="166">
        <v>51380</v>
      </c>
      <c r="F113" s="166"/>
      <c r="G113" s="91"/>
      <c r="H113" s="91"/>
      <c r="I113" s="91"/>
      <c r="J113" s="91"/>
      <c r="K113" s="91"/>
      <c r="L113" s="91"/>
      <c r="M113" s="91"/>
      <c r="N113" s="16"/>
      <c r="O113" s="6"/>
    </row>
    <row r="114" spans="1:15" ht="29.25" customHeight="1" x14ac:dyDescent="0.25">
      <c r="A114" s="171" t="s">
        <v>69</v>
      </c>
      <c r="B114" s="171"/>
      <c r="C114" s="169">
        <v>36512</v>
      </c>
      <c r="D114" s="169"/>
      <c r="E114" s="170">
        <v>33147</v>
      </c>
      <c r="F114" s="170"/>
      <c r="G114" s="91"/>
      <c r="H114" s="91"/>
      <c r="I114" s="91"/>
      <c r="J114" s="91"/>
      <c r="K114" s="91"/>
      <c r="L114" s="91"/>
      <c r="M114" s="91"/>
      <c r="N114" s="16"/>
      <c r="O114" s="6"/>
    </row>
    <row r="115" spans="1:15" ht="36" customHeight="1" x14ac:dyDescent="0.25">
      <c r="A115" s="171" t="s">
        <v>68</v>
      </c>
      <c r="B115" s="171"/>
      <c r="C115" s="169">
        <v>10966</v>
      </c>
      <c r="D115" s="169"/>
      <c r="E115" s="170">
        <v>195891</v>
      </c>
      <c r="F115" s="170"/>
      <c r="G115" s="131"/>
      <c r="H115" s="131"/>
      <c r="I115" s="91"/>
      <c r="J115" s="91"/>
      <c r="K115" s="91"/>
      <c r="L115" s="91"/>
      <c r="M115" s="91"/>
      <c r="N115" s="16"/>
      <c r="O115" s="6"/>
    </row>
    <row r="116" spans="1:15" ht="24.75" customHeight="1" x14ac:dyDescent="0.25">
      <c r="A116" s="171" t="s">
        <v>80</v>
      </c>
      <c r="B116" s="171"/>
      <c r="C116" s="169">
        <f>C117+C118+C119</f>
        <v>0</v>
      </c>
      <c r="D116" s="169"/>
      <c r="E116" s="170">
        <f>E117+E118+E119</f>
        <v>0</v>
      </c>
      <c r="F116" s="170"/>
      <c r="G116" s="91"/>
      <c r="H116" s="91"/>
      <c r="I116" s="91"/>
      <c r="J116" s="91"/>
      <c r="K116" s="91"/>
      <c r="L116" s="91"/>
      <c r="M116" s="91"/>
      <c r="N116" s="16"/>
      <c r="O116" s="6"/>
    </row>
    <row r="117" spans="1:15" x14ac:dyDescent="0.25">
      <c r="A117" s="168" t="s">
        <v>70</v>
      </c>
      <c r="B117" s="168"/>
      <c r="C117" s="166"/>
      <c r="D117" s="166"/>
      <c r="E117" s="180"/>
      <c r="F117" s="180"/>
      <c r="G117" s="91"/>
      <c r="H117" s="91"/>
      <c r="I117" s="91"/>
      <c r="J117" s="91"/>
      <c r="K117" s="91"/>
      <c r="L117" s="91"/>
      <c r="M117" s="91"/>
      <c r="N117" s="16"/>
      <c r="O117" s="6"/>
    </row>
    <row r="118" spans="1:15" x14ac:dyDescent="0.25">
      <c r="A118" s="168" t="s">
        <v>71</v>
      </c>
      <c r="B118" s="168"/>
      <c r="C118" s="174"/>
      <c r="D118" s="174"/>
      <c r="E118" s="173"/>
      <c r="F118" s="173"/>
      <c r="G118" s="91"/>
      <c r="H118" s="91"/>
      <c r="I118" s="91"/>
      <c r="J118" s="91"/>
      <c r="K118" s="91"/>
      <c r="L118" s="91"/>
      <c r="M118" s="91"/>
      <c r="N118" s="16"/>
      <c r="O118" s="6"/>
    </row>
    <row r="119" spans="1:15" x14ac:dyDescent="0.25">
      <c r="A119" s="168" t="s">
        <v>72</v>
      </c>
      <c r="B119" s="168"/>
      <c r="C119" s="174"/>
      <c r="D119" s="174"/>
      <c r="E119" s="173"/>
      <c r="F119" s="173"/>
      <c r="G119" s="91"/>
      <c r="H119" s="91"/>
      <c r="I119" s="91"/>
      <c r="J119" s="91"/>
      <c r="K119" s="91"/>
      <c r="L119" s="91"/>
      <c r="M119" s="91"/>
      <c r="N119" s="16"/>
      <c r="O119" s="6"/>
    </row>
    <row r="120" spans="1:15" ht="20.25" customHeight="1" x14ac:dyDescent="0.25">
      <c r="A120" s="171" t="s">
        <v>81</v>
      </c>
      <c r="B120" s="171"/>
      <c r="C120" s="169">
        <f>C121+C122+C123+C124+C125+C126+C127+C128</f>
        <v>0</v>
      </c>
      <c r="D120" s="169"/>
      <c r="E120" s="170">
        <f>E121+E122+E123+E124+E125+E126+E127+E128</f>
        <v>130625</v>
      </c>
      <c r="F120" s="170"/>
      <c r="G120" s="91"/>
      <c r="H120" s="91"/>
      <c r="I120" s="91"/>
      <c r="J120" s="91"/>
      <c r="K120" s="91"/>
      <c r="L120" s="91"/>
      <c r="M120" s="91"/>
      <c r="N120" s="16"/>
      <c r="O120" s="6"/>
    </row>
    <row r="121" spans="1:15" x14ac:dyDescent="0.25">
      <c r="A121" s="168" t="s">
        <v>82</v>
      </c>
      <c r="B121" s="168"/>
      <c r="C121" s="174"/>
      <c r="D121" s="174"/>
      <c r="E121" s="173"/>
      <c r="F121" s="173"/>
      <c r="G121" s="91"/>
      <c r="H121" s="91"/>
      <c r="I121" s="91"/>
      <c r="J121" s="91"/>
      <c r="K121" s="91"/>
      <c r="L121" s="91"/>
      <c r="M121" s="91"/>
      <c r="N121" s="16"/>
      <c r="O121" s="6"/>
    </row>
    <row r="122" spans="1:15" ht="22.5" customHeight="1" x14ac:dyDescent="0.25">
      <c r="A122" s="168" t="s">
        <v>83</v>
      </c>
      <c r="B122" s="168"/>
      <c r="C122" s="174"/>
      <c r="D122" s="174"/>
      <c r="E122" s="173"/>
      <c r="F122" s="173"/>
      <c r="G122" s="91"/>
      <c r="H122" s="91"/>
      <c r="I122" s="91"/>
      <c r="J122" s="91"/>
      <c r="K122" s="91"/>
      <c r="L122" s="91"/>
      <c r="M122" s="91"/>
      <c r="N122" s="16"/>
      <c r="O122" s="6"/>
    </row>
    <row r="123" spans="1:15" ht="30" customHeight="1" x14ac:dyDescent="0.25">
      <c r="A123" s="168" t="s">
        <v>84</v>
      </c>
      <c r="B123" s="176"/>
      <c r="C123" s="169"/>
      <c r="D123" s="169"/>
      <c r="E123" s="170"/>
      <c r="F123" s="170"/>
      <c r="G123" s="91"/>
      <c r="H123" s="91"/>
      <c r="I123" s="91"/>
      <c r="J123" s="91"/>
      <c r="K123" s="91"/>
      <c r="L123" s="91"/>
      <c r="M123" s="91"/>
      <c r="N123" s="16"/>
      <c r="O123" s="6"/>
    </row>
    <row r="124" spans="1:15" ht="30.75" customHeight="1" x14ac:dyDescent="0.25">
      <c r="A124" s="168" t="s">
        <v>141</v>
      </c>
      <c r="B124" s="168"/>
      <c r="C124" s="170"/>
      <c r="D124" s="170"/>
      <c r="E124" s="170">
        <v>1682</v>
      </c>
      <c r="F124" s="170"/>
      <c r="G124" s="91"/>
      <c r="H124" s="91"/>
      <c r="I124" s="91"/>
      <c r="J124" s="91"/>
      <c r="K124" s="91"/>
      <c r="L124" s="91"/>
      <c r="M124" s="91"/>
      <c r="N124" s="16"/>
      <c r="O124" s="6"/>
    </row>
    <row r="125" spans="1:15" ht="22.5" customHeight="1" x14ac:dyDescent="0.25">
      <c r="A125" s="168" t="s">
        <v>142</v>
      </c>
      <c r="B125" s="168"/>
      <c r="C125" s="169"/>
      <c r="D125" s="169"/>
      <c r="E125" s="170"/>
      <c r="F125" s="170"/>
      <c r="G125" s="181"/>
      <c r="H125" s="182"/>
      <c r="I125" s="91"/>
      <c r="J125" s="91"/>
      <c r="K125" s="91"/>
      <c r="L125" s="91"/>
      <c r="M125" s="91"/>
      <c r="N125" s="16"/>
      <c r="O125" s="6"/>
    </row>
    <row r="126" spans="1:15" ht="15" customHeight="1" x14ac:dyDescent="0.25">
      <c r="A126" s="177" t="s">
        <v>158</v>
      </c>
      <c r="B126" s="178"/>
      <c r="C126" s="169"/>
      <c r="D126" s="169"/>
      <c r="E126" s="170">
        <v>128943</v>
      </c>
      <c r="F126" s="170"/>
      <c r="G126" s="91"/>
      <c r="H126" s="91"/>
      <c r="I126" s="91"/>
      <c r="J126" s="91"/>
      <c r="K126" s="91"/>
      <c r="L126" s="91"/>
      <c r="M126" s="91"/>
      <c r="N126" s="16"/>
      <c r="O126" s="6"/>
    </row>
    <row r="127" spans="1:15" ht="15" customHeight="1" x14ac:dyDescent="0.25">
      <c r="A127" s="177"/>
      <c r="B127" s="179"/>
      <c r="C127" s="169"/>
      <c r="D127" s="169"/>
      <c r="E127" s="170"/>
      <c r="F127" s="170"/>
      <c r="G127" s="91"/>
      <c r="H127" s="91"/>
      <c r="I127" s="91"/>
      <c r="J127" s="91"/>
      <c r="K127" s="91"/>
      <c r="L127" s="91"/>
      <c r="M127" s="91"/>
      <c r="N127" s="16"/>
      <c r="O127" s="6"/>
    </row>
    <row r="128" spans="1:15" ht="15" customHeight="1" x14ac:dyDescent="0.25">
      <c r="A128" s="177"/>
      <c r="B128" s="179"/>
      <c r="C128" s="169"/>
      <c r="D128" s="169"/>
      <c r="E128" s="170"/>
      <c r="F128" s="170"/>
      <c r="G128" s="91"/>
      <c r="H128" s="91"/>
      <c r="I128" s="91"/>
      <c r="J128" s="91"/>
      <c r="K128" s="91"/>
      <c r="L128" s="91"/>
      <c r="M128" s="91"/>
      <c r="N128" s="16"/>
      <c r="O128" s="6"/>
    </row>
    <row r="129" spans="1:15" x14ac:dyDescent="0.25">
      <c r="A129" s="171" t="s">
        <v>146</v>
      </c>
      <c r="B129" s="171"/>
      <c r="C129" s="169"/>
      <c r="D129" s="169"/>
      <c r="E129" s="170"/>
      <c r="F129" s="170"/>
      <c r="G129" s="91"/>
      <c r="H129" s="91"/>
      <c r="I129" s="91"/>
      <c r="J129" s="91"/>
      <c r="K129" s="91"/>
      <c r="L129" s="91"/>
      <c r="M129" s="91"/>
      <c r="N129" s="16"/>
      <c r="O129" s="6"/>
    </row>
    <row r="130" spans="1:15" x14ac:dyDescent="0.25">
      <c r="A130" s="16"/>
      <c r="B130" s="16"/>
      <c r="C130" s="147"/>
      <c r="D130" s="148"/>
      <c r="E130" s="147"/>
      <c r="F130" s="148"/>
      <c r="G130" s="91"/>
      <c r="H130" s="91"/>
      <c r="I130" s="91"/>
      <c r="J130" s="91"/>
      <c r="K130" s="91"/>
      <c r="L130" s="91"/>
      <c r="M130" s="91"/>
      <c r="N130" s="16"/>
      <c r="O130" s="6"/>
    </row>
    <row r="131" spans="1:15" ht="41.25" customHeight="1" x14ac:dyDescent="0.25">
      <c r="A131" s="146" t="s">
        <v>85</v>
      </c>
      <c r="B131" s="146"/>
      <c r="C131" s="146"/>
      <c r="D131" s="146"/>
      <c r="E131" s="146"/>
      <c r="F131" s="146" t="s">
        <v>55</v>
      </c>
      <c r="G131" s="146"/>
      <c r="H131" s="146"/>
      <c r="I131" s="146"/>
      <c r="J131" s="146"/>
      <c r="K131" s="146"/>
      <c r="L131" s="146"/>
      <c r="M131" s="146"/>
      <c r="N131" s="146"/>
    </row>
    <row r="132" spans="1:15" x14ac:dyDescent="0.25">
      <c r="A132" s="146" t="s">
        <v>8</v>
      </c>
      <c r="B132" s="146"/>
      <c r="C132" s="172" t="s">
        <v>7</v>
      </c>
      <c r="D132" s="172"/>
      <c r="E132" s="172"/>
      <c r="F132" s="172" t="s">
        <v>9</v>
      </c>
      <c r="G132" s="172"/>
      <c r="H132" s="172"/>
      <c r="I132" s="172"/>
      <c r="J132" s="172"/>
      <c r="K132" s="172"/>
      <c r="L132" s="146" t="s">
        <v>11</v>
      </c>
      <c r="M132" s="146"/>
      <c r="N132" s="146"/>
    </row>
    <row r="133" spans="1:15" x14ac:dyDescent="0.25">
      <c r="A133" s="146" t="s">
        <v>152</v>
      </c>
      <c r="B133" s="146"/>
      <c r="C133" s="153">
        <v>9990</v>
      </c>
      <c r="D133" s="153"/>
      <c r="E133" s="153"/>
      <c r="F133" s="146" t="s">
        <v>159</v>
      </c>
      <c r="G133" s="146"/>
      <c r="H133" s="146"/>
      <c r="I133" s="146"/>
      <c r="J133" s="146"/>
      <c r="K133" s="146"/>
      <c r="L133" s="146">
        <v>3702</v>
      </c>
      <c r="M133" s="146"/>
      <c r="N133" s="146"/>
    </row>
    <row r="134" spans="1:15" x14ac:dyDescent="0.25">
      <c r="A134" s="146" t="s">
        <v>153</v>
      </c>
      <c r="B134" s="146"/>
      <c r="C134" s="153">
        <v>1013</v>
      </c>
      <c r="D134" s="153"/>
      <c r="E134" s="153"/>
      <c r="F134" s="154"/>
      <c r="G134" s="155"/>
      <c r="H134" s="155"/>
      <c r="I134" s="155"/>
      <c r="J134" s="155"/>
      <c r="K134" s="156"/>
      <c r="L134" s="157"/>
      <c r="M134" s="158"/>
      <c r="N134" s="159"/>
    </row>
    <row r="135" spans="1:15" x14ac:dyDescent="0.25">
      <c r="A135" s="160" t="s">
        <v>154</v>
      </c>
      <c r="B135" s="161"/>
      <c r="C135" s="162">
        <v>43517</v>
      </c>
      <c r="D135" s="163"/>
      <c r="E135" s="164"/>
      <c r="F135" s="104"/>
      <c r="G135" s="105"/>
      <c r="H135" s="105"/>
      <c r="I135" s="105"/>
      <c r="J135" s="105"/>
      <c r="K135" s="106"/>
      <c r="L135" s="141"/>
      <c r="M135" s="142"/>
      <c r="N135" s="143"/>
    </row>
    <row r="136" spans="1:15" x14ac:dyDescent="0.25">
      <c r="A136" s="165" t="s">
        <v>156</v>
      </c>
      <c r="B136" s="165"/>
      <c r="C136" s="166">
        <v>141371</v>
      </c>
      <c r="D136" s="166"/>
      <c r="E136" s="166"/>
      <c r="F136" s="167"/>
      <c r="G136" s="167"/>
      <c r="H136" s="167"/>
      <c r="I136" s="167"/>
      <c r="J136" s="167"/>
      <c r="K136" s="167"/>
      <c r="L136" s="165"/>
      <c r="M136" s="165"/>
      <c r="N136" s="165"/>
    </row>
    <row r="137" spans="1:15" s="6" customFormat="1" x14ac:dyDescent="0.25">
      <c r="A137" s="17"/>
      <c r="B137" s="17"/>
      <c r="C137" s="92"/>
      <c r="D137" s="92"/>
      <c r="E137" s="92"/>
      <c r="F137" s="92"/>
      <c r="G137" s="92"/>
      <c r="H137" s="92"/>
      <c r="I137" s="92"/>
      <c r="J137" s="92"/>
      <c r="K137" s="92"/>
      <c r="L137" s="92"/>
      <c r="M137" s="92"/>
      <c r="N137" s="17"/>
      <c r="O137" s="17"/>
    </row>
    <row r="138" spans="1:15" s="6" customFormat="1" x14ac:dyDescent="0.25">
      <c r="A138" s="35" t="s">
        <v>109</v>
      </c>
      <c r="B138" s="34"/>
      <c r="C138" s="93"/>
      <c r="D138" s="93"/>
      <c r="E138" s="93"/>
      <c r="F138" s="93"/>
      <c r="G138" s="93"/>
      <c r="H138" s="93"/>
      <c r="I138" s="93"/>
      <c r="J138" s="93"/>
      <c r="K138" s="93"/>
      <c r="L138" s="93"/>
      <c r="M138" s="93"/>
      <c r="N138" s="34"/>
      <c r="O138" s="34"/>
    </row>
    <row r="139" spans="1:15" ht="30.75" customHeight="1" x14ac:dyDescent="0.25">
      <c r="A139" s="144" t="s">
        <v>112</v>
      </c>
      <c r="B139" s="144"/>
      <c r="C139" s="144"/>
      <c r="D139" s="144"/>
      <c r="E139" s="144"/>
      <c r="F139" s="144"/>
      <c r="G139" s="144"/>
      <c r="H139" s="144"/>
      <c r="I139" s="144"/>
      <c r="J139" s="144"/>
      <c r="K139" s="144"/>
      <c r="L139" s="144"/>
      <c r="M139" s="144"/>
      <c r="N139" s="144"/>
      <c r="O139" s="144"/>
    </row>
    <row r="140" spans="1:15" s="6" customFormat="1" ht="155.25" customHeight="1" x14ac:dyDescent="0.25">
      <c r="A140" s="144" t="s">
        <v>144</v>
      </c>
      <c r="B140" s="145"/>
      <c r="C140" s="145"/>
      <c r="D140" s="145"/>
      <c r="E140" s="145"/>
      <c r="F140" s="145"/>
      <c r="G140" s="145"/>
      <c r="H140" s="145"/>
      <c r="I140" s="145"/>
      <c r="J140" s="145"/>
      <c r="K140" s="145"/>
      <c r="L140" s="145"/>
      <c r="M140" s="145"/>
      <c r="N140" s="145"/>
      <c r="O140" s="34"/>
    </row>
    <row r="141" spans="1:15" ht="15" customHeight="1" x14ac:dyDescent="0.25">
      <c r="A141" s="152" t="s">
        <v>143</v>
      </c>
      <c r="B141" s="145"/>
      <c r="C141" s="145"/>
      <c r="D141" s="145"/>
      <c r="E141" s="145"/>
      <c r="F141" s="145"/>
      <c r="G141" s="145"/>
      <c r="H141" s="145"/>
      <c r="I141" s="145"/>
      <c r="J141" s="145"/>
      <c r="K141" s="145"/>
      <c r="L141" s="145"/>
      <c r="M141" s="145"/>
      <c r="N141" s="145"/>
    </row>
    <row r="142" spans="1:15" s="14" customFormat="1" x14ac:dyDescent="0.25">
      <c r="A142" s="68" t="s">
        <v>145</v>
      </c>
      <c r="C142" s="94"/>
      <c r="D142" s="94"/>
      <c r="E142" s="94"/>
      <c r="F142" s="94"/>
      <c r="G142" s="94"/>
      <c r="H142" s="94"/>
      <c r="I142" s="94"/>
      <c r="J142" s="94"/>
      <c r="K142" s="94"/>
      <c r="L142" s="94"/>
      <c r="M142" s="94"/>
    </row>
    <row r="145" spans="1:15" s="6" customFormat="1" ht="15" customHeight="1" x14ac:dyDescent="0.25">
      <c r="A145" s="149" t="s">
        <v>160</v>
      </c>
      <c r="B145" s="149"/>
      <c r="C145" s="149"/>
      <c r="D145" s="149"/>
      <c r="E145" s="92"/>
      <c r="F145" s="92"/>
      <c r="G145" s="92"/>
      <c r="H145" s="92"/>
      <c r="I145" s="92"/>
      <c r="J145" s="92"/>
      <c r="K145" s="92"/>
      <c r="L145" s="92"/>
      <c r="M145" s="92"/>
      <c r="N145" s="17"/>
      <c r="O145" s="17"/>
    </row>
    <row r="146" spans="1:15" s="6" customFormat="1" ht="15.75" x14ac:dyDescent="0.25">
      <c r="A146" s="17"/>
      <c r="B146" s="150" t="s">
        <v>157</v>
      </c>
      <c r="C146" s="151"/>
      <c r="D146" s="151"/>
      <c r="E146" s="151"/>
      <c r="F146" s="151"/>
      <c r="G146" s="92"/>
      <c r="H146" s="92"/>
      <c r="I146" s="92"/>
      <c r="J146" s="92"/>
      <c r="K146" s="92"/>
      <c r="L146" s="92"/>
      <c r="M146" s="92"/>
      <c r="N146" s="17"/>
      <c r="O146" s="17"/>
    </row>
    <row r="147" spans="1:15" s="6" customFormat="1" ht="15" customHeight="1" x14ac:dyDescent="0.25">
      <c r="A147" s="149" t="s">
        <v>161</v>
      </c>
      <c r="B147" s="149"/>
      <c r="C147" s="149"/>
      <c r="D147" s="149"/>
      <c r="E147" s="149"/>
      <c r="F147" s="149"/>
      <c r="G147" s="92"/>
      <c r="H147" s="92"/>
      <c r="I147" s="92"/>
      <c r="J147" s="92"/>
      <c r="K147" s="92"/>
      <c r="L147" s="92"/>
      <c r="M147" s="92"/>
      <c r="N147" s="17"/>
      <c r="O147" s="17"/>
    </row>
    <row r="148" spans="1:15" s="6" customFormat="1" ht="15.75" x14ac:dyDescent="0.25">
      <c r="A148" s="17"/>
      <c r="B148" s="150" t="s">
        <v>162</v>
      </c>
      <c r="C148" s="151"/>
      <c r="D148" s="151"/>
      <c r="E148" s="151"/>
      <c r="F148" s="151"/>
      <c r="G148" s="92"/>
      <c r="H148" s="92"/>
      <c r="I148" s="92"/>
      <c r="J148" s="92"/>
      <c r="K148" s="92"/>
      <c r="L148" s="92"/>
      <c r="M148" s="92"/>
      <c r="N148" s="17"/>
      <c r="O148" s="17"/>
    </row>
    <row r="150" spans="1:15" ht="15.75" x14ac:dyDescent="0.25">
      <c r="A150" s="144" t="s">
        <v>113</v>
      </c>
      <c r="B150" s="145"/>
      <c r="C150" s="145"/>
      <c r="D150" s="145"/>
      <c r="E150" s="145"/>
      <c r="F150" s="145"/>
      <c r="G150" s="145"/>
      <c r="H150" s="145"/>
      <c r="I150" s="145"/>
      <c r="J150" s="145"/>
      <c r="K150" s="145"/>
      <c r="L150" s="145"/>
      <c r="M150" s="145"/>
      <c r="N150" s="145"/>
      <c r="O150" s="34"/>
    </row>
  </sheetData>
  <mergeCells count="122">
    <mergeCell ref="A1:B1"/>
    <mergeCell ref="A2:B2"/>
    <mergeCell ref="A3:B3"/>
    <mergeCell ref="B10:B12"/>
    <mergeCell ref="A10:A12"/>
    <mergeCell ref="A107:B107"/>
    <mergeCell ref="E106:F106"/>
    <mergeCell ref="C107:D107"/>
    <mergeCell ref="A109:B109"/>
    <mergeCell ref="C109:D109"/>
    <mergeCell ref="A103:N103"/>
    <mergeCell ref="A4:N4"/>
    <mergeCell ref="C106:D106"/>
    <mergeCell ref="K1:N1"/>
    <mergeCell ref="K2:N2"/>
    <mergeCell ref="J3:N3"/>
    <mergeCell ref="C11:D11"/>
    <mergeCell ref="I10:J11"/>
    <mergeCell ref="E107:F107"/>
    <mergeCell ref="E11:F11"/>
    <mergeCell ref="K10:L11"/>
    <mergeCell ref="M10:N11"/>
    <mergeCell ref="G11:H11"/>
    <mergeCell ref="E125:F125"/>
    <mergeCell ref="E124:F124"/>
    <mergeCell ref="C124:D124"/>
    <mergeCell ref="E127:F127"/>
    <mergeCell ref="F133:K133"/>
    <mergeCell ref="E109:F109"/>
    <mergeCell ref="E110:F110"/>
    <mergeCell ref="C10:H10"/>
    <mergeCell ref="C111:D111"/>
    <mergeCell ref="E111:F111"/>
    <mergeCell ref="A108:B108"/>
    <mergeCell ref="A114:B114"/>
    <mergeCell ref="C126:D126"/>
    <mergeCell ref="E126:F126"/>
    <mergeCell ref="C127:D127"/>
    <mergeCell ref="A105:B105"/>
    <mergeCell ref="A106:B106"/>
    <mergeCell ref="E112:F112"/>
    <mergeCell ref="C113:D113"/>
    <mergeCell ref="C114:D114"/>
    <mergeCell ref="E114:F114"/>
    <mergeCell ref="A115:B115"/>
    <mergeCell ref="C110:D110"/>
    <mergeCell ref="C108:D108"/>
    <mergeCell ref="E108:F108"/>
    <mergeCell ref="A110:B110"/>
    <mergeCell ref="A124:B124"/>
    <mergeCell ref="A111:B111"/>
    <mergeCell ref="A126:B126"/>
    <mergeCell ref="A127:B127"/>
    <mergeCell ref="A128:B128"/>
    <mergeCell ref="C115:D115"/>
    <mergeCell ref="E115:F115"/>
    <mergeCell ref="F131:N131"/>
    <mergeCell ref="C119:D119"/>
    <mergeCell ref="A117:B117"/>
    <mergeCell ref="C117:D117"/>
    <mergeCell ref="E117:F117"/>
    <mergeCell ref="C116:D116"/>
    <mergeCell ref="E116:F116"/>
    <mergeCell ref="A118:B118"/>
    <mergeCell ref="A120:B120"/>
    <mergeCell ref="E120:F120"/>
    <mergeCell ref="C118:D118"/>
    <mergeCell ref="E118:F118"/>
    <mergeCell ref="A125:B125"/>
    <mergeCell ref="C125:D125"/>
    <mergeCell ref="A122:B122"/>
    <mergeCell ref="C129:D129"/>
    <mergeCell ref="E129:F129"/>
    <mergeCell ref="G125:H125"/>
    <mergeCell ref="L136:N136"/>
    <mergeCell ref="A119:B119"/>
    <mergeCell ref="C112:D112"/>
    <mergeCell ref="L132:N132"/>
    <mergeCell ref="E113:F113"/>
    <mergeCell ref="C123:D123"/>
    <mergeCell ref="E123:F123"/>
    <mergeCell ref="A116:B116"/>
    <mergeCell ref="F132:K132"/>
    <mergeCell ref="E121:F121"/>
    <mergeCell ref="E119:F119"/>
    <mergeCell ref="A131:E131"/>
    <mergeCell ref="C132:E132"/>
    <mergeCell ref="C121:D121"/>
    <mergeCell ref="C120:D120"/>
    <mergeCell ref="A112:B112"/>
    <mergeCell ref="A113:B113"/>
    <mergeCell ref="A121:B121"/>
    <mergeCell ref="C128:D128"/>
    <mergeCell ref="E128:F128"/>
    <mergeCell ref="C122:D122"/>
    <mergeCell ref="E122:F122"/>
    <mergeCell ref="A123:B123"/>
    <mergeCell ref="A129:B129"/>
    <mergeCell ref="L135:N135"/>
    <mergeCell ref="A150:N150"/>
    <mergeCell ref="A139:O139"/>
    <mergeCell ref="L133:N133"/>
    <mergeCell ref="C130:D130"/>
    <mergeCell ref="E130:F130"/>
    <mergeCell ref="A145:D145"/>
    <mergeCell ref="A147:F147"/>
    <mergeCell ref="B148:F148"/>
    <mergeCell ref="B146:F146"/>
    <mergeCell ref="A141:N141"/>
    <mergeCell ref="A140:N140"/>
    <mergeCell ref="A132:B132"/>
    <mergeCell ref="A133:B133"/>
    <mergeCell ref="C133:E133"/>
    <mergeCell ref="A134:B134"/>
    <mergeCell ref="C134:E134"/>
    <mergeCell ref="F134:K134"/>
    <mergeCell ref="L134:N134"/>
    <mergeCell ref="A135:B135"/>
    <mergeCell ref="C135:E135"/>
    <mergeCell ref="A136:B136"/>
    <mergeCell ref="C136:E136"/>
    <mergeCell ref="F136:K136"/>
  </mergeCells>
  <phoneticPr fontId="0" type="noConversion"/>
  <printOptions horizontalCentered="1"/>
  <pageMargins left="0.19685039370078741" right="0.19685039370078741" top="0.15748031496062992" bottom="0.15748031496062992" header="0.23622047244094491" footer="0.23622047244094491"/>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29.piel.</vt:lpstr>
    </vt:vector>
  </TitlesOfParts>
  <Company>VOVA Centrālais fonds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X980219</dc:creator>
  <cp:lastModifiedBy>Ilga Egliena</cp:lastModifiedBy>
  <cp:lastPrinted>2019-02-07T12:05:50Z</cp:lastPrinted>
  <dcterms:created xsi:type="dcterms:W3CDTF">2000-10-19T05:10:39Z</dcterms:created>
  <dcterms:modified xsi:type="dcterms:W3CDTF">2020-04-02T15:09:57Z</dcterms:modified>
</cp:coreProperties>
</file>